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360" yWindow="300" windowWidth="12120" windowHeight="9000" activeTab="0"/>
  </bookViews>
  <sheets>
    <sheet name="con.inc. state." sheetId="1" r:id="rId1"/>
    <sheet name="con.bal.sheet" sheetId="2" r:id="rId2"/>
    <sheet name="Equity chgs" sheetId="3" r:id="rId3"/>
    <sheet name="Cashflow State" sheetId="4" r:id="rId4"/>
  </sheets>
  <definedNames>
    <definedName name="CONS.BAL.SHEET">'con.bal.sheet'!$A$1:$J$65</definedName>
    <definedName name="CONS.CASH.FLOW">'Cashflow State'!$A$1:$F$48</definedName>
    <definedName name="CONS.EQUITY.CHG">'Equity chgs'!$A$1:$M$48</definedName>
    <definedName name="CONS.INC.STAT">'con.inc. state.'!$A$2:$J$46</definedName>
    <definedName name="_xlnm.Print_Area" localSheetId="3">'Cashflow State'!$A$1:$E$48</definedName>
    <definedName name="_xlnm.Print_Area" localSheetId="1">'con.bal.sheet'!$A$1:$H$65</definedName>
    <definedName name="_xlnm.Print_Area" localSheetId="0">'con.inc. state.'!$A$1:$H$45</definedName>
    <definedName name="_xlnm.Print_Area" localSheetId="2">'Equity chgs'!$A$1:$M$49</definedName>
    <definedName name="_xlnm.Print_Area">'Equity chgs'!$A$1:$M$48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<sst xmlns="http://schemas.openxmlformats.org/spreadsheetml/2006/main" count="181" uniqueCount="107">
  <si>
    <t>PRESTAR RESOURCES BHD ( 123066-A)</t>
  </si>
  <si>
    <t>Condensed Consolidated Income Statement</t>
  </si>
  <si>
    <t>For the 2nd financial quarter ended 30 June 2003</t>
  </si>
  <si>
    <t>( The figures have not been audited)</t>
  </si>
  <si>
    <t xml:space="preserve"> </t>
  </si>
  <si>
    <t>Revenue</t>
  </si>
  <si>
    <t>Operating profit</t>
  </si>
  <si>
    <t>Financing cost</t>
  </si>
  <si>
    <t>Interest Income</t>
  </si>
  <si>
    <t>Profit before taxation</t>
  </si>
  <si>
    <t>Tax expense</t>
  </si>
  <si>
    <t>Profit after taxation</t>
  </si>
  <si>
    <t>Less : Minority Interest</t>
  </si>
  <si>
    <t>Net profit for the period</t>
  </si>
  <si>
    <t>Basic earnings per share (sen)</t>
  </si>
  <si>
    <t>Diluted earnings per share (sen)</t>
  </si>
  <si>
    <t xml:space="preserve">( The Condensed Consolidated Income Statement should be read in conjunction </t>
  </si>
  <si>
    <t>with the Annual Financial Statement for the year ended 31 December 2002 )</t>
  </si>
  <si>
    <t>Individual Quarter</t>
  </si>
  <si>
    <t>Current</t>
  </si>
  <si>
    <t>Year</t>
  </si>
  <si>
    <t>Quarter</t>
  </si>
  <si>
    <t>30/6/2003</t>
  </si>
  <si>
    <t>RM'000</t>
  </si>
  <si>
    <t>Preceding Year</t>
  </si>
  <si>
    <t>Corresponding</t>
  </si>
  <si>
    <t>30/6/2002</t>
  </si>
  <si>
    <t>Cumulative Quarter</t>
  </si>
  <si>
    <t>To Date</t>
  </si>
  <si>
    <t>Condensed Consolidated Balance Sheet as at 30 June 2003</t>
  </si>
  <si>
    <t>Property, plant and equipment</t>
  </si>
  <si>
    <t>Intangible assets</t>
  </si>
  <si>
    <t>Quoted Investments</t>
  </si>
  <si>
    <t>Current assets</t>
  </si>
  <si>
    <t>Current liabilities</t>
  </si>
  <si>
    <t>Net current assets or  current liabilities</t>
  </si>
  <si>
    <t>Financed by :</t>
  </si>
  <si>
    <t>Capital and reserves</t>
  </si>
  <si>
    <t>Minority shareholders' interests</t>
  </si>
  <si>
    <t>Long term and deferred liabilities</t>
  </si>
  <si>
    <t>Net tangible assets per share (RM)</t>
  </si>
  <si>
    <t xml:space="preserve">( The Condensed Consolidated Balance Sheet should be read </t>
  </si>
  <si>
    <t xml:space="preserve">in conjunction with the Annual Financial Statement for the year </t>
  </si>
  <si>
    <t>ended 31 December 2002 )</t>
  </si>
  <si>
    <t>Inventories</t>
  </si>
  <si>
    <t>Trade receivables</t>
  </si>
  <si>
    <t>Other debtors, deposits and prepayments</t>
  </si>
  <si>
    <t>Cash and cash equivalent</t>
  </si>
  <si>
    <t>Trade payables</t>
  </si>
  <si>
    <t>Other payables</t>
  </si>
  <si>
    <t>Hire purchase liabilities</t>
  </si>
  <si>
    <t>Bank borrowings</t>
  </si>
  <si>
    <t>Taxation</t>
  </si>
  <si>
    <t>Share capital</t>
  </si>
  <si>
    <t>Reserves</t>
  </si>
  <si>
    <t>Treasury shares</t>
  </si>
  <si>
    <t>Deferred taxation</t>
  </si>
  <si>
    <t>As at</t>
  </si>
  <si>
    <t>End of</t>
  </si>
  <si>
    <t xml:space="preserve">As at </t>
  </si>
  <si>
    <t>Preceding</t>
  </si>
  <si>
    <t>Financial</t>
  </si>
  <si>
    <t>Year Ended</t>
  </si>
  <si>
    <t>31/12/2002</t>
  </si>
  <si>
    <t>Condensed Consolidated Statement of Changes in Equity</t>
  </si>
  <si>
    <t>For the six months ended 30 June 2003</t>
  </si>
  <si>
    <t xml:space="preserve">( The Condensed Consolidated Statements of Changes in Equity should be read in conjunction with the </t>
  </si>
  <si>
    <t>Annual Financial Statement for the year ended 31 December 2002 )</t>
  </si>
  <si>
    <t>At 1 January 2003</t>
  </si>
  <si>
    <t>Net gains / losses not recognised</t>
  </si>
  <si>
    <t>Dividends paid for year 2002</t>
  </si>
  <si>
    <t>Exercise of ESOS</t>
  </si>
  <si>
    <t>Shares Buy-back</t>
  </si>
  <si>
    <t>At 30 June 2003</t>
  </si>
  <si>
    <t>At 1 January 2002</t>
  </si>
  <si>
    <t>Dividends paid for year 2001</t>
  </si>
  <si>
    <t>At 30 June 2002</t>
  </si>
  <si>
    <t>in the income statement :</t>
  </si>
  <si>
    <t>Currency translation differences</t>
  </si>
  <si>
    <t>Share Capital</t>
  </si>
  <si>
    <t>Share Premium</t>
  </si>
  <si>
    <t>Revaluation Reserves</t>
  </si>
  <si>
    <t>Foreign Exchange Reserves</t>
  </si>
  <si>
    <t>Retained profits</t>
  </si>
  <si>
    <t>Treasury Shares</t>
  </si>
  <si>
    <t>Total</t>
  </si>
  <si>
    <t>Condensed Consolidated Cash Flow Statement</t>
  </si>
  <si>
    <t>Profit before taxation after minority interest</t>
  </si>
  <si>
    <t>Adjustments for :-</t>
  </si>
  <si>
    <t>Operating profit before working capital changes</t>
  </si>
  <si>
    <t>Net cash generated from / (used in) operating activities</t>
  </si>
  <si>
    <t>Net cash outflow from investing activities</t>
  </si>
  <si>
    <t>Net cash inflow/(outflow) from financing activities</t>
  </si>
  <si>
    <t>Net increase/(decrease) in cash and cash equivalent</t>
  </si>
  <si>
    <t>Cash and cash equivalents at 1 January 2003</t>
  </si>
  <si>
    <t>Foreign exchange differences on opening balances</t>
  </si>
  <si>
    <t>Cash and cash equivalents at 30 June 2003</t>
  </si>
  <si>
    <t>Cash and cash equivalents comprise:</t>
  </si>
  <si>
    <t xml:space="preserve">( The Condensed Consolidated Cash Flow Statement should be read in conjunction </t>
  </si>
  <si>
    <t>Non-cash items</t>
  </si>
  <si>
    <t>Non-operating items</t>
  </si>
  <si>
    <t>Net change in current assets</t>
  </si>
  <si>
    <t>Net change in current liabilities</t>
  </si>
  <si>
    <t>Tax paid</t>
  </si>
  <si>
    <t>Cash and bank balances</t>
  </si>
  <si>
    <t>Bank overdrafts</t>
  </si>
  <si>
    <t>30.6.2003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</si>
</sst>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5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Nimrod"/>
      <family val="0"/>
    </font>
    <font>
      <sz val="11"/>
      <name val="Nimrod"/>
      <family val="0"/>
    </font>
    <font>
      <b/>
      <sz val="14"/>
      <name val="Arial"/>
      <family val="0"/>
    </font>
    <font>
      <b/>
      <sz val="12"/>
      <name val="Arial"/>
      <family val="0"/>
    </font>
    <font>
      <sz val="14"/>
      <name val="Arial"/>
      <family val="0"/>
    </font>
    <font>
      <b/>
      <sz val="12"/>
      <name val="Nimrod"/>
      <family val="0"/>
    </font>
    <font>
      <sz val="12"/>
      <name val="Nimrod"/>
      <family val="0"/>
    </font>
    <font>
      <sz val="14"/>
      <name val="Nimrod"/>
      <family val="0"/>
    </font>
    <font>
      <i/>
      <sz val="14"/>
      <name val="Nimrod"/>
      <family val="0"/>
    </font>
    <font>
      <i/>
      <sz val="12"/>
      <name val="Nimrod"/>
      <family val="0"/>
    </font>
    <font>
      <i/>
      <sz val="14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4" fillId="0" borderId="0" xfId="0" applyNumberFormat="1" applyFont="1" applyAlignment="1">
      <alignment horizontal="centerContinuous"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6" fillId="0" borderId="1" xfId="0" applyNumberFormat="1" applyFont="1" applyAlignment="1">
      <alignment horizontal="centerContinuous"/>
    </xf>
    <xf numFmtId="0" fontId="7" fillId="0" borderId="2" xfId="0" applyNumberFormat="1" applyFont="1" applyAlignment="1">
      <alignment horizontal="centerContinuous"/>
    </xf>
    <xf numFmtId="0" fontId="0" fillId="0" borderId="3" xfId="0" applyNumberFormat="1" applyAlignment="1">
      <alignment/>
    </xf>
    <xf numFmtId="0" fontId="6" fillId="0" borderId="4" xfId="0" applyNumberFormat="1" applyFont="1" applyAlignment="1">
      <alignment horizontal="centerContinuous"/>
    </xf>
    <xf numFmtId="0" fontId="6" fillId="0" borderId="3" xfId="0" applyNumberFormat="1" applyFont="1" applyAlignment="1">
      <alignment horizontal="centerContinuous"/>
    </xf>
    <xf numFmtId="0" fontId="6" fillId="0" borderId="5" xfId="0" applyNumberFormat="1" applyFont="1" applyAlignment="1">
      <alignment horizontal="centerContinuous"/>
    </xf>
    <xf numFmtId="0" fontId="6" fillId="0" borderId="3" xfId="0" applyNumberFormat="1" applyFont="1" applyAlignment="1">
      <alignment horizontal="center"/>
    </xf>
    <xf numFmtId="0" fontId="6" fillId="0" borderId="5" xfId="0" applyNumberFormat="1" applyFont="1" applyAlignment="1">
      <alignment horizontal="center"/>
    </xf>
    <xf numFmtId="0" fontId="8" fillId="0" borderId="3" xfId="0" applyNumberFormat="1" applyFont="1" applyAlignment="1">
      <alignment horizontal="center"/>
    </xf>
    <xf numFmtId="0" fontId="8" fillId="0" borderId="5" xfId="0" applyNumberFormat="1" applyFont="1" applyAlignment="1">
      <alignment horizontal="center"/>
    </xf>
    <xf numFmtId="0" fontId="0" fillId="0" borderId="6" xfId="0" applyNumberFormat="1" applyAlignment="1">
      <alignment/>
    </xf>
    <xf numFmtId="0" fontId="0" fillId="0" borderId="7" xfId="0" applyNumberFormat="1" applyAlignment="1">
      <alignment/>
    </xf>
    <xf numFmtId="3" fontId="6" fillId="0" borderId="3" xfId="0" applyNumberFormat="1" applyFont="1" applyAlignment="1">
      <alignment/>
    </xf>
    <xf numFmtId="3" fontId="6" fillId="0" borderId="5" xfId="0" applyNumberFormat="1" applyFont="1" applyAlignment="1">
      <alignment/>
    </xf>
    <xf numFmtId="3" fontId="0" fillId="0" borderId="8" xfId="0" applyNumberFormat="1" applyAlignment="1">
      <alignment/>
    </xf>
    <xf numFmtId="3" fontId="0" fillId="0" borderId="9" xfId="0" applyNumberFormat="1" applyAlignment="1">
      <alignment/>
    </xf>
    <xf numFmtId="3" fontId="0" fillId="0" borderId="3" xfId="0" applyNumberFormat="1" applyAlignment="1">
      <alignment/>
    </xf>
    <xf numFmtId="3" fontId="0" fillId="0" borderId="5" xfId="0" applyNumberFormat="1" applyAlignment="1">
      <alignment/>
    </xf>
    <xf numFmtId="0" fontId="8" fillId="0" borderId="0" xfId="0" applyNumberFormat="1" applyFont="1" applyAlignment="1">
      <alignment/>
    </xf>
    <xf numFmtId="3" fontId="8" fillId="0" borderId="3" xfId="0" applyNumberFormat="1" applyFont="1" applyAlignment="1">
      <alignment/>
    </xf>
    <xf numFmtId="3" fontId="8" fillId="0" borderId="5" xfId="0" applyNumberFormat="1" applyFont="1" applyAlignment="1">
      <alignment/>
    </xf>
    <xf numFmtId="3" fontId="0" fillId="0" borderId="6" xfId="0" applyNumberFormat="1" applyAlignment="1">
      <alignment/>
    </xf>
    <xf numFmtId="3" fontId="0" fillId="0" borderId="7" xfId="0" applyNumberFormat="1" applyAlignment="1">
      <alignment/>
    </xf>
    <xf numFmtId="0" fontId="0" fillId="0" borderId="8" xfId="0" applyNumberFormat="1" applyAlignment="1">
      <alignment/>
    </xf>
    <xf numFmtId="0" fontId="0" fillId="0" borderId="9" xfId="0" applyNumberFormat="1" applyAlignment="1">
      <alignment/>
    </xf>
    <xf numFmtId="4" fontId="8" fillId="0" borderId="3" xfId="0" applyNumberFormat="1" applyFont="1" applyAlignment="1">
      <alignment/>
    </xf>
    <xf numFmtId="0" fontId="8" fillId="0" borderId="5" xfId="0" applyNumberFormat="1" applyFont="1" applyAlignment="1">
      <alignment/>
    </xf>
    <xf numFmtId="0" fontId="0" fillId="0" borderId="5" xfId="0" applyNumberFormat="1" applyAlignment="1">
      <alignment/>
    </xf>
    <xf numFmtId="4" fontId="8" fillId="0" borderId="5" xfId="0" applyNumberFormat="1" applyFont="1" applyAlignment="1">
      <alignment/>
    </xf>
    <xf numFmtId="0" fontId="0" fillId="0" borderId="2" xfId="0" applyNumberFormat="1" applyAlignment="1">
      <alignment/>
    </xf>
    <xf numFmtId="0" fontId="5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centerContinuous"/>
    </xf>
    <xf numFmtId="0" fontId="9" fillId="0" borderId="0" xfId="0" applyNumberFormat="1" applyFont="1" applyAlignment="1">
      <alignment horizontal="centerContinuous"/>
    </xf>
    <xf numFmtId="0" fontId="4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7" fillId="0" borderId="0" xfId="0" applyNumberFormat="1" applyFont="1" applyAlignment="1">
      <alignment horizontal="centerContinuous"/>
    </xf>
    <xf numFmtId="0" fontId="4" fillId="0" borderId="1" xfId="0" applyNumberFormat="1" applyFont="1" applyAlignment="1">
      <alignment horizontal="center"/>
    </xf>
    <xf numFmtId="0" fontId="4" fillId="0" borderId="4" xfId="0" applyNumberFormat="1" applyFont="1" applyAlignment="1">
      <alignment horizontal="center"/>
    </xf>
    <xf numFmtId="0" fontId="4" fillId="0" borderId="3" xfId="0" applyNumberFormat="1" applyFont="1" applyAlignment="1">
      <alignment horizontal="center"/>
    </xf>
    <xf numFmtId="0" fontId="4" fillId="0" borderId="5" xfId="0" applyNumberFormat="1" applyFont="1" applyAlignment="1">
      <alignment horizontal="center"/>
    </xf>
    <xf numFmtId="0" fontId="5" fillId="0" borderId="1" xfId="0" applyNumberFormat="1" applyFont="1" applyAlignment="1">
      <alignment/>
    </xf>
    <xf numFmtId="0" fontId="5" fillId="0" borderId="4" xfId="0" applyNumberFormat="1" applyFont="1" applyAlignment="1">
      <alignment/>
    </xf>
    <xf numFmtId="0" fontId="10" fillId="0" borderId="0" xfId="0" applyNumberFormat="1" applyFont="1" applyAlignment="1">
      <alignment/>
    </xf>
    <xf numFmtId="3" fontId="11" fillId="0" borderId="3" xfId="0" applyNumberFormat="1" applyFont="1" applyAlignment="1">
      <alignment/>
    </xf>
    <xf numFmtId="3" fontId="11" fillId="0" borderId="5" xfId="0" applyNumberFormat="1" applyFont="1" applyAlignment="1">
      <alignment/>
    </xf>
    <xf numFmtId="0" fontId="10" fillId="0" borderId="7" xfId="0" applyNumberFormat="1" applyFont="1" applyAlignment="1">
      <alignment/>
    </xf>
    <xf numFmtId="0" fontId="12" fillId="0" borderId="10" xfId="0" applyNumberFormat="1" applyFont="1" applyAlignment="1">
      <alignment/>
    </xf>
    <xf numFmtId="0" fontId="5" fillId="0" borderId="10" xfId="0" applyNumberFormat="1" applyFont="1" applyAlignment="1">
      <alignment/>
    </xf>
    <xf numFmtId="3" fontId="11" fillId="0" borderId="6" xfId="0" applyNumberFormat="1" applyFont="1" applyAlignment="1">
      <alignment/>
    </xf>
    <xf numFmtId="3" fontId="11" fillId="0" borderId="7" xfId="0" applyNumberFormat="1" applyFont="1" applyAlignment="1">
      <alignment/>
    </xf>
    <xf numFmtId="0" fontId="10" fillId="0" borderId="5" xfId="0" applyNumberFormat="1" applyFont="1" applyAlignment="1">
      <alignment/>
    </xf>
    <xf numFmtId="0" fontId="12" fillId="0" borderId="0" xfId="0" applyNumberFormat="1" applyFont="1" applyAlignment="1">
      <alignment/>
    </xf>
    <xf numFmtId="0" fontId="13" fillId="0" borderId="0" xfId="0" applyNumberFormat="1" applyFont="1" applyAlignment="1">
      <alignment/>
    </xf>
    <xf numFmtId="0" fontId="10" fillId="0" borderId="10" xfId="0" applyNumberFormat="1" applyFont="1" applyAlignment="1">
      <alignment/>
    </xf>
    <xf numFmtId="3" fontId="11" fillId="0" borderId="3" xfId="0" applyNumberFormat="1" applyFont="1" applyAlignment="1">
      <alignment horizontal="right"/>
    </xf>
    <xf numFmtId="3" fontId="11" fillId="0" borderId="5" xfId="0" applyNumberFormat="1" applyFont="1" applyAlignment="1">
      <alignment horizontal="right"/>
    </xf>
    <xf numFmtId="3" fontId="4" fillId="0" borderId="1" xfId="0" applyNumberFormat="1" applyFont="1" applyAlignment="1">
      <alignment/>
    </xf>
    <xf numFmtId="3" fontId="4" fillId="0" borderId="4" xfId="0" applyNumberFormat="1" applyFont="1" applyAlignment="1">
      <alignment/>
    </xf>
    <xf numFmtId="3" fontId="11" fillId="0" borderId="1" xfId="0" applyNumberFormat="1" applyFont="1" applyAlignment="1">
      <alignment/>
    </xf>
    <xf numFmtId="3" fontId="11" fillId="0" borderId="4" xfId="0" applyNumberFormat="1" applyFont="1" applyAlignment="1">
      <alignment/>
    </xf>
    <xf numFmtId="0" fontId="11" fillId="0" borderId="0" xfId="0" applyNumberFormat="1" applyFont="1" applyAlignment="1">
      <alignment/>
    </xf>
    <xf numFmtId="4" fontId="11" fillId="0" borderId="3" xfId="0" applyNumberFormat="1" applyFont="1" applyAlignment="1">
      <alignment/>
    </xf>
    <xf numFmtId="4" fontId="11" fillId="0" borderId="5" xfId="0" applyNumberFormat="1" applyFont="1" applyAlignment="1">
      <alignment/>
    </xf>
    <xf numFmtId="3" fontId="5" fillId="0" borderId="2" xfId="0" applyNumberFormat="1" applyFont="1" applyAlignment="1">
      <alignment/>
    </xf>
    <xf numFmtId="0" fontId="0" fillId="0" borderId="0" xfId="0" applyNumberFormat="1" applyAlignment="1">
      <alignment/>
    </xf>
    <xf numFmtId="0" fontId="7" fillId="0" borderId="0" xfId="0" applyNumberFormat="1" applyFont="1" applyAlignment="1">
      <alignment/>
    </xf>
    <xf numFmtId="0" fontId="6" fillId="0" borderId="7" xfId="0" applyNumberFormat="1" applyFont="1" applyAlignment="1">
      <alignment horizontal="center" wrapText="1"/>
    </xf>
    <xf numFmtId="0" fontId="6" fillId="0" borderId="7" xfId="0" applyNumberFormat="1" applyFont="1" applyAlignment="1">
      <alignment horizontal="center"/>
    </xf>
    <xf numFmtId="0" fontId="14" fillId="0" borderId="0" xfId="0" applyNumberFormat="1" applyFont="1" applyAlignment="1">
      <alignment/>
    </xf>
    <xf numFmtId="0" fontId="0" fillId="0" borderId="10" xfId="0" applyNumberFormat="1" applyAlignment="1">
      <alignment/>
    </xf>
    <xf numFmtId="3" fontId="0" fillId="0" borderId="1" xfId="0" applyNumberFormat="1" applyAlignment="1">
      <alignment/>
    </xf>
    <xf numFmtId="3" fontId="0" fillId="0" borderId="4" xfId="0" applyNumberFormat="1" applyAlignment="1">
      <alignment/>
    </xf>
    <xf numFmtId="0" fontId="0" fillId="0" borderId="11" xfId="0" applyNumberFormat="1" applyAlignment="1">
      <alignment/>
    </xf>
    <xf numFmtId="3" fontId="8" fillId="0" borderId="0" xfId="0" applyNumberFormat="1" applyFont="1" applyAlignment="1">
      <alignment/>
    </xf>
    <xf numFmtId="3" fontId="8" fillId="0" borderId="10" xfId="0" applyNumberFormat="1" applyFont="1" applyAlignment="1">
      <alignment/>
    </xf>
    <xf numFmtId="0" fontId="4" fillId="0" borderId="0" xfId="0" applyNumberFormat="1" applyFont="1" applyAlignment="1">
      <alignment horizontal="left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E95"/>
  <sheetViews>
    <sheetView showGridLines="0" tabSelected="1" showOutlineSymbols="0" zoomScale="75" zoomScaleNormal="75" workbookViewId="0" topLeftCell="A1">
      <selection activeCell="A1" sqref="A1"/>
    </sheetView>
  </sheetViews>
  <sheetFormatPr defaultColWidth="8.88671875" defaultRowHeight="15"/>
  <cols>
    <col min="1" max="1" width="3.6640625" style="1" customWidth="1"/>
    <col min="2" max="2" width="4.6640625" style="1" customWidth="1"/>
    <col min="3" max="3" width="24.6640625" style="1" customWidth="1"/>
    <col min="4" max="4" width="13.6640625" style="1" customWidth="1"/>
    <col min="5" max="5" width="17.6640625" style="1" customWidth="1"/>
    <col min="6" max="6" width="13.6640625" style="1" customWidth="1"/>
    <col min="7" max="7" width="17.6640625" style="1" customWidth="1"/>
    <col min="8" max="8" width="1.88671875" style="1" customWidth="1"/>
    <col min="9" max="9" width="6.6640625" style="1" customWidth="1"/>
    <col min="10" max="10" width="1.66796875" style="1" customWidth="1"/>
    <col min="11" max="11" width="0" style="1" hidden="1" customWidth="1"/>
    <col min="12" max="16384" width="9.6640625" style="1" customWidth="1"/>
  </cols>
  <sheetData>
    <row r="1" ht="30" customHeight="1"/>
    <row r="2" spans="2:239" ht="18">
      <c r="B2" s="81" t="s">
        <v>0</v>
      </c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</row>
    <row r="3" spans="13:239" ht="21" customHeight="1"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</row>
    <row r="4" spans="2:239" ht="18">
      <c r="B4" s="4" t="s">
        <v>1</v>
      </c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</row>
    <row r="5" spans="2:239" ht="18">
      <c r="B5" s="4" t="s">
        <v>2</v>
      </c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</row>
    <row r="6" spans="2:239" ht="15.75">
      <c r="B6" s="5" t="s">
        <v>3</v>
      </c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</row>
    <row r="7" spans="2:239" ht="24" customHeight="1">
      <c r="B7" s="5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</row>
    <row r="8" spans="4:239" ht="21.75" customHeight="1">
      <c r="D8" s="6" t="s">
        <v>18</v>
      </c>
      <c r="E8" s="7"/>
      <c r="F8" s="6" t="s">
        <v>27</v>
      </c>
      <c r="G8" s="7"/>
      <c r="H8" s="8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</row>
    <row r="9" spans="4:239" ht="18">
      <c r="D9" s="6" t="s">
        <v>19</v>
      </c>
      <c r="E9" s="9" t="s">
        <v>24</v>
      </c>
      <c r="F9" s="6" t="s">
        <v>19</v>
      </c>
      <c r="G9" s="9" t="s">
        <v>24</v>
      </c>
      <c r="H9" s="8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</row>
    <row r="10" spans="4:239" ht="18">
      <c r="D10" s="10" t="s">
        <v>20</v>
      </c>
      <c r="E10" s="11" t="s">
        <v>25</v>
      </c>
      <c r="F10" s="10" t="s">
        <v>20</v>
      </c>
      <c r="G10" s="11" t="s">
        <v>25</v>
      </c>
      <c r="H10" s="8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</row>
    <row r="11" spans="4:239" ht="18">
      <c r="D11" s="10" t="s">
        <v>21</v>
      </c>
      <c r="E11" s="11" t="s">
        <v>21</v>
      </c>
      <c r="F11" s="10" t="s">
        <v>28</v>
      </c>
      <c r="G11" s="11" t="s">
        <v>28</v>
      </c>
      <c r="H11" s="8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</row>
    <row r="12" spans="4:239" ht="18">
      <c r="D12" s="12" t="s">
        <v>22</v>
      </c>
      <c r="E12" s="13" t="s">
        <v>26</v>
      </c>
      <c r="F12" s="12" t="s">
        <v>22</v>
      </c>
      <c r="G12" s="13" t="s">
        <v>26</v>
      </c>
      <c r="H12" s="8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</row>
    <row r="13" spans="4:239" ht="30" customHeight="1">
      <c r="D13" s="14" t="s">
        <v>23</v>
      </c>
      <c r="E13" s="15" t="s">
        <v>23</v>
      </c>
      <c r="F13" s="14" t="s">
        <v>23</v>
      </c>
      <c r="G13" s="15" t="s">
        <v>23</v>
      </c>
      <c r="H13" s="8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</row>
    <row r="14" spans="2:239" ht="15">
      <c r="B14" s="1" t="s">
        <v>4</v>
      </c>
      <c r="D14" s="16"/>
      <c r="E14" s="17"/>
      <c r="F14" s="16"/>
      <c r="G14" s="17"/>
      <c r="H14" s="8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</row>
    <row r="15" spans="2:239" ht="22.5" customHeight="1">
      <c r="B15" s="4" t="s">
        <v>5</v>
      </c>
      <c r="D15" s="18">
        <v>83157</v>
      </c>
      <c r="E15" s="19">
        <v>80258</v>
      </c>
      <c r="F15" s="18">
        <v>173468</v>
      </c>
      <c r="G15" s="19">
        <v>159028</v>
      </c>
      <c r="H15" s="8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</row>
    <row r="16" spans="4:239" ht="24" customHeight="1">
      <c r="D16" s="20"/>
      <c r="E16" s="21"/>
      <c r="F16" s="20"/>
      <c r="G16" s="21"/>
      <c r="H16" s="8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</row>
    <row r="17" spans="2:239" ht="16.5" customHeight="1">
      <c r="B17" s="4" t="s">
        <v>6</v>
      </c>
      <c r="D17" s="18">
        <v>8859</v>
      </c>
      <c r="E17" s="19">
        <v>7539</v>
      </c>
      <c r="F17" s="18">
        <v>16384</v>
      </c>
      <c r="G17" s="19">
        <v>13452</v>
      </c>
      <c r="H17" s="8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</row>
    <row r="18" spans="4:239" ht="24" customHeight="1">
      <c r="D18" s="22"/>
      <c r="E18" s="23"/>
      <c r="F18" s="22"/>
      <c r="G18" s="23"/>
      <c r="H18" s="8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</row>
    <row r="19" spans="2:239" ht="16.5" customHeight="1">
      <c r="B19" s="24" t="s">
        <v>7</v>
      </c>
      <c r="D19" s="25">
        <v>-1564</v>
      </c>
      <c r="E19" s="26">
        <v>-1560</v>
      </c>
      <c r="F19" s="25">
        <v>-3351</v>
      </c>
      <c r="G19" s="26">
        <v>-3107</v>
      </c>
      <c r="H19" s="8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</row>
    <row r="20" spans="2:239" ht="24" customHeight="1">
      <c r="B20" s="1" t="s">
        <v>4</v>
      </c>
      <c r="D20" s="22"/>
      <c r="E20" s="23"/>
      <c r="F20" s="22"/>
      <c r="G20" s="23"/>
      <c r="H20" s="8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</row>
    <row r="21" spans="2:239" ht="16.5" customHeight="1">
      <c r="B21" s="24" t="s">
        <v>8</v>
      </c>
      <c r="D21" s="25">
        <v>7</v>
      </c>
      <c r="E21" s="26">
        <v>10</v>
      </c>
      <c r="F21" s="25">
        <v>12</v>
      </c>
      <c r="G21" s="26">
        <v>16</v>
      </c>
      <c r="H21" s="8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</row>
    <row r="22" spans="4:239" ht="16.5" customHeight="1">
      <c r="D22" s="22"/>
      <c r="E22" s="23"/>
      <c r="F22" s="22"/>
      <c r="G22" s="23"/>
      <c r="H22" s="8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</row>
    <row r="23" spans="4:239" ht="16.5" customHeight="1">
      <c r="D23" s="27"/>
      <c r="E23" s="28"/>
      <c r="F23" s="27"/>
      <c r="G23" s="28"/>
      <c r="H23" s="8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</row>
    <row r="24" spans="2:239" ht="22.5" customHeight="1">
      <c r="B24" s="4" t="s">
        <v>9</v>
      </c>
      <c r="D24" s="18">
        <f>D17+D19+D21</f>
        <v>7302</v>
      </c>
      <c r="E24" s="19">
        <f>E17+E19+E21</f>
        <v>5989</v>
      </c>
      <c r="F24" s="18">
        <f>F17+F19+F21</f>
        <v>13045</v>
      </c>
      <c r="G24" s="19">
        <f>G17+G19+G21</f>
        <v>10361</v>
      </c>
      <c r="H24" s="8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</row>
    <row r="25" spans="4:239" ht="22.5" customHeight="1">
      <c r="D25" s="22"/>
      <c r="E25" s="23"/>
      <c r="F25" s="22"/>
      <c r="G25" s="23"/>
      <c r="H25" s="8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</row>
    <row r="26" spans="2:239" ht="16.5" customHeight="1">
      <c r="B26" s="24" t="s">
        <v>10</v>
      </c>
      <c r="D26" s="25">
        <v>-1803</v>
      </c>
      <c r="E26" s="26">
        <v>-835</v>
      </c>
      <c r="F26" s="25">
        <v>-3391</v>
      </c>
      <c r="G26" s="26">
        <v>-2018</v>
      </c>
      <c r="H26" s="8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</row>
    <row r="27" spans="4:239" ht="24" customHeight="1">
      <c r="D27" s="22"/>
      <c r="E27" s="23"/>
      <c r="F27" s="22"/>
      <c r="G27" s="23"/>
      <c r="H27" s="8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</row>
    <row r="28" spans="4:239" ht="16.5" customHeight="1">
      <c r="D28" s="27"/>
      <c r="E28" s="28"/>
      <c r="F28" s="27"/>
      <c r="G28" s="28"/>
      <c r="H28" s="8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</row>
    <row r="29" spans="2:239" ht="16.5" customHeight="1">
      <c r="B29" s="4" t="s">
        <v>11</v>
      </c>
      <c r="D29" s="18">
        <f>D24+D26</f>
        <v>5499</v>
      </c>
      <c r="E29" s="19">
        <f>E24+E26</f>
        <v>5154</v>
      </c>
      <c r="F29" s="18">
        <f>F24+F26</f>
        <v>9654</v>
      </c>
      <c r="G29" s="19">
        <f>G24+G26</f>
        <v>8343</v>
      </c>
      <c r="H29" s="8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</row>
    <row r="30" spans="4:239" ht="22.5" customHeight="1">
      <c r="D30" s="22"/>
      <c r="E30" s="23"/>
      <c r="F30" s="22"/>
      <c r="G30" s="23"/>
      <c r="H30" s="8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</row>
    <row r="31" spans="2:239" ht="16.5" customHeight="1">
      <c r="B31" s="24" t="s">
        <v>12</v>
      </c>
      <c r="D31" s="25">
        <v>-1934</v>
      </c>
      <c r="E31" s="26">
        <v>-1642</v>
      </c>
      <c r="F31" s="25">
        <v>-3148</v>
      </c>
      <c r="G31" s="26">
        <v>-2280</v>
      </c>
      <c r="H31" s="8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</row>
    <row r="32" spans="4:239" ht="24" customHeight="1">
      <c r="D32" s="22"/>
      <c r="E32" s="23"/>
      <c r="F32" s="22"/>
      <c r="G32" s="23"/>
      <c r="H32" s="8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</row>
    <row r="33" spans="4:239" ht="22.5" customHeight="1">
      <c r="D33" s="27"/>
      <c r="E33" s="28"/>
      <c r="F33" s="27"/>
      <c r="G33" s="28"/>
      <c r="H33" s="8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</row>
    <row r="34" spans="2:239" ht="16.5" customHeight="1">
      <c r="B34" s="4" t="s">
        <v>13</v>
      </c>
      <c r="D34" s="18">
        <f>D29+D31</f>
        <v>3565</v>
      </c>
      <c r="E34" s="19">
        <f>E29+E31</f>
        <v>3512</v>
      </c>
      <c r="F34" s="18">
        <f>F29+F31</f>
        <v>6506</v>
      </c>
      <c r="G34" s="19">
        <f>G29+G31</f>
        <v>6063</v>
      </c>
      <c r="H34" s="8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</row>
    <row r="35" spans="4:239" ht="22.5" customHeight="1">
      <c r="D35" s="22"/>
      <c r="E35" s="23"/>
      <c r="F35" s="22"/>
      <c r="G35" s="23"/>
      <c r="H35" s="8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</row>
    <row r="36" spans="4:239" ht="24" customHeight="1">
      <c r="D36" s="29"/>
      <c r="E36" s="30"/>
      <c r="F36" s="29"/>
      <c r="G36" s="30"/>
      <c r="H36" s="8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</row>
    <row r="37" spans="2:239" ht="16.5" customHeight="1">
      <c r="B37" s="24" t="s">
        <v>14</v>
      </c>
      <c r="D37" s="31">
        <v>8.59</v>
      </c>
      <c r="E37" s="32">
        <v>8.61</v>
      </c>
      <c r="F37" s="31">
        <v>15.68</v>
      </c>
      <c r="G37" s="32">
        <v>14.86</v>
      </c>
      <c r="H37" s="8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</row>
    <row r="38" spans="4:239" ht="24" customHeight="1">
      <c r="D38" s="8"/>
      <c r="E38" s="33"/>
      <c r="F38" s="8"/>
      <c r="G38" s="33"/>
      <c r="H38" s="8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</row>
    <row r="39" spans="4:239" ht="22.5" customHeight="1">
      <c r="D39" s="29"/>
      <c r="E39" s="30"/>
      <c r="F39" s="29"/>
      <c r="G39" s="30"/>
      <c r="H39" s="8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</row>
    <row r="40" spans="2:239" ht="16.5" customHeight="1">
      <c r="B40" s="24" t="s">
        <v>15</v>
      </c>
      <c r="D40" s="31">
        <v>8.55</v>
      </c>
      <c r="E40" s="32">
        <v>8.49</v>
      </c>
      <c r="F40" s="31">
        <v>15.6</v>
      </c>
      <c r="G40" s="34">
        <v>14.66</v>
      </c>
      <c r="H40" s="8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</row>
    <row r="41" spans="4:239" ht="24" customHeight="1">
      <c r="D41" s="8"/>
      <c r="E41" s="33"/>
      <c r="F41" s="8"/>
      <c r="G41" s="33"/>
      <c r="H41" s="8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</row>
    <row r="42" spans="4:239" ht="15">
      <c r="D42" s="35"/>
      <c r="E42" s="35"/>
      <c r="F42" s="35"/>
      <c r="G42" s="35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</row>
    <row r="43" spans="13:239" ht="15"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</row>
    <row r="44" spans="2:239" ht="18">
      <c r="B44" s="4" t="s">
        <v>16</v>
      </c>
      <c r="C44" s="4"/>
      <c r="D44" s="4"/>
      <c r="E44" s="4"/>
      <c r="F44" s="4"/>
      <c r="G44" s="4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</row>
    <row r="45" spans="2:239" ht="13.5" customHeight="1">
      <c r="B45" s="4" t="s">
        <v>17</v>
      </c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</row>
    <row r="46" spans="13:239" ht="15"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</row>
    <row r="47" spans="13:239" ht="13.5" customHeight="1"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</row>
    <row r="48" spans="13:239" ht="15"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</row>
    <row r="49" spans="13:239" ht="15"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</row>
    <row r="50" spans="13:239" ht="13.5" customHeight="1"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</row>
    <row r="51" spans="13:239" ht="15"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</row>
    <row r="52" spans="13:239" ht="13.5" customHeight="1"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</row>
    <row r="53" spans="13:239" ht="15"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</row>
    <row r="54" spans="13:239" ht="15"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</row>
    <row r="55" spans="13:239" ht="13.5" customHeight="1"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</row>
    <row r="56" spans="13:239" ht="15"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</row>
    <row r="57" spans="13:239" ht="13.5" customHeight="1"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</row>
    <row r="58" spans="13:239" ht="13.5" customHeight="1"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</row>
    <row r="59" spans="13:239" ht="13.5" customHeight="1"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</row>
    <row r="60" spans="13:239" ht="15"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</row>
    <row r="61" spans="13:239" ht="15"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</row>
    <row r="62" spans="13:239" ht="13.5" customHeight="1"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</row>
    <row r="63" spans="13:239" ht="15"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</row>
    <row r="64" spans="13:239" ht="15"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</row>
    <row r="65" spans="13:239" ht="15"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</row>
    <row r="66" spans="13:239" ht="15"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</row>
    <row r="67" spans="13:239" ht="13.5" customHeight="1"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/>
      <c r="ID67" s="3"/>
      <c r="IE67" s="3"/>
    </row>
    <row r="68" spans="13:239" ht="15"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  <c r="IB68" s="3"/>
      <c r="IC68" s="3"/>
      <c r="ID68" s="3"/>
      <c r="IE68" s="3"/>
    </row>
    <row r="69" spans="13:239" ht="15"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</row>
    <row r="70" spans="13:239" ht="13.5" customHeight="1"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</row>
    <row r="71" spans="13:239" ht="15"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</row>
    <row r="72" spans="13:239" ht="15"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</row>
    <row r="73" spans="13:239" ht="15"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</row>
    <row r="74" spans="13:239" ht="9.75" customHeight="1"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  <c r="ID74" s="3"/>
      <c r="IE74" s="3"/>
    </row>
    <row r="75" spans="13:239" ht="15"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  <c r="IC75" s="3"/>
      <c r="ID75" s="3"/>
      <c r="IE75" s="3"/>
    </row>
    <row r="76" spans="13:239" ht="15"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  <c r="IC76" s="3"/>
      <c r="ID76" s="3"/>
      <c r="IE76" s="3"/>
    </row>
    <row r="77" spans="13:239" ht="9.75" customHeight="1"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  <c r="IC77" s="3"/>
      <c r="ID77" s="3"/>
      <c r="IE77" s="3"/>
    </row>
    <row r="78" spans="13:239" ht="15"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  <c r="IC78" s="3"/>
      <c r="ID78" s="3"/>
      <c r="IE78" s="3"/>
    </row>
    <row r="79" spans="13:239" ht="15"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  <c r="IC79" s="3"/>
      <c r="ID79" s="3"/>
      <c r="IE79" s="3"/>
    </row>
    <row r="80" spans="13:239" ht="10.5" customHeight="1"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  <c r="IA80" s="3"/>
      <c r="IB80" s="3"/>
      <c r="IC80" s="3"/>
      <c r="ID80" s="3"/>
      <c r="IE80" s="3"/>
    </row>
    <row r="81" spans="13:239" ht="15"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  <c r="IA81" s="3"/>
      <c r="IB81" s="3"/>
      <c r="IC81" s="3"/>
      <c r="ID81" s="3"/>
      <c r="IE81" s="3"/>
    </row>
    <row r="82" spans="1:239" ht="15">
      <c r="A82" s="3"/>
      <c r="B82" s="36"/>
      <c r="C82" s="36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  <c r="IA82" s="3"/>
      <c r="IB82" s="3"/>
      <c r="IC82" s="3"/>
      <c r="ID82" s="3"/>
      <c r="IE82" s="3"/>
    </row>
    <row r="83" spans="1:239" ht="15">
      <c r="A83" s="3"/>
      <c r="B83" s="36"/>
      <c r="C83" s="36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  <c r="IA83" s="3"/>
      <c r="IB83" s="3"/>
      <c r="IC83" s="3"/>
      <c r="ID83" s="3"/>
      <c r="IE83" s="3"/>
    </row>
    <row r="84" spans="1:239" ht="15">
      <c r="A84" s="3"/>
      <c r="B84" s="36"/>
      <c r="C84" s="36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  <c r="IA84" s="3"/>
      <c r="IB84" s="3"/>
      <c r="IC84" s="3"/>
      <c r="ID84" s="3"/>
      <c r="IE84" s="3"/>
    </row>
    <row r="85" spans="1:239" ht="15">
      <c r="A85" s="3"/>
      <c r="B85" s="36"/>
      <c r="C85" s="36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  <c r="HX85" s="3"/>
      <c r="HY85" s="3"/>
      <c r="HZ85" s="3"/>
      <c r="IA85" s="3"/>
      <c r="IB85" s="3"/>
      <c r="IC85" s="3"/>
      <c r="ID85" s="3"/>
      <c r="IE85" s="3"/>
    </row>
    <row r="86" spans="1:239" ht="15">
      <c r="A86" s="3"/>
      <c r="B86" s="36"/>
      <c r="C86" s="36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  <c r="HV86" s="3"/>
      <c r="HW86" s="3"/>
      <c r="HX86" s="3"/>
      <c r="HY86" s="3"/>
      <c r="HZ86" s="3"/>
      <c r="IA86" s="3"/>
      <c r="IB86" s="3"/>
      <c r="IC86" s="3"/>
      <c r="ID86" s="3"/>
      <c r="IE86" s="3"/>
    </row>
    <row r="87" spans="1:239" ht="15">
      <c r="A87" s="3"/>
      <c r="B87" s="36"/>
      <c r="C87" s="36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  <c r="HT87" s="3"/>
      <c r="HU87" s="3"/>
      <c r="HV87" s="3"/>
      <c r="HW87" s="3"/>
      <c r="HX87" s="3"/>
      <c r="HY87" s="3"/>
      <c r="HZ87" s="3"/>
      <c r="IA87" s="3"/>
      <c r="IB87" s="3"/>
      <c r="IC87" s="3"/>
      <c r="ID87" s="3"/>
      <c r="IE87" s="3"/>
    </row>
    <row r="88" spans="1:239" ht="15">
      <c r="A88" s="3"/>
      <c r="B88" s="36"/>
      <c r="C88" s="36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  <c r="HV88" s="3"/>
      <c r="HW88" s="3"/>
      <c r="HX88" s="3"/>
      <c r="HY88" s="3"/>
      <c r="HZ88" s="3"/>
      <c r="IA88" s="3"/>
      <c r="IB88" s="3"/>
      <c r="IC88" s="3"/>
      <c r="ID88" s="3"/>
      <c r="IE88" s="3"/>
    </row>
    <row r="89" spans="1:239" ht="15">
      <c r="A89" s="3"/>
      <c r="B89" s="36"/>
      <c r="C89" s="36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  <c r="HZ89" s="3"/>
      <c r="IA89" s="3"/>
      <c r="IB89" s="3"/>
      <c r="IC89" s="3"/>
      <c r="ID89" s="3"/>
      <c r="IE89" s="3"/>
    </row>
    <row r="90" spans="1:239" ht="15">
      <c r="A90" s="3"/>
      <c r="B90" s="36"/>
      <c r="C90" s="36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  <c r="HU90" s="3"/>
      <c r="HV90" s="3"/>
      <c r="HW90" s="3"/>
      <c r="HX90" s="3"/>
      <c r="HY90" s="3"/>
      <c r="HZ90" s="3"/>
      <c r="IA90" s="3"/>
      <c r="IB90" s="3"/>
      <c r="IC90" s="3"/>
      <c r="ID90" s="3"/>
      <c r="IE90" s="3"/>
    </row>
    <row r="91" spans="1:239" ht="15">
      <c r="A91" s="3"/>
      <c r="B91" s="36"/>
      <c r="C91" s="36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  <c r="HT91" s="3"/>
      <c r="HU91" s="3"/>
      <c r="HV91" s="3"/>
      <c r="HW91" s="3"/>
      <c r="HX91" s="3"/>
      <c r="HY91" s="3"/>
      <c r="HZ91" s="3"/>
      <c r="IA91" s="3"/>
      <c r="IB91" s="3"/>
      <c r="IC91" s="3"/>
      <c r="ID91" s="3"/>
      <c r="IE91" s="3"/>
    </row>
    <row r="92" spans="1:239" ht="15">
      <c r="A92" s="3"/>
      <c r="B92" s="36"/>
      <c r="C92" s="36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  <c r="HT92" s="3"/>
      <c r="HU92" s="3"/>
      <c r="HV92" s="3"/>
      <c r="HW92" s="3"/>
      <c r="HX92" s="3"/>
      <c r="HY92" s="3"/>
      <c r="HZ92" s="3"/>
      <c r="IA92" s="3"/>
      <c r="IB92" s="3"/>
      <c r="IC92" s="3"/>
      <c r="ID92" s="3"/>
      <c r="IE92" s="3"/>
    </row>
    <row r="93" spans="1:239" ht="15">
      <c r="A93" s="3"/>
      <c r="B93" s="36"/>
      <c r="C93" s="36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  <c r="HT93" s="3"/>
      <c r="HU93" s="3"/>
      <c r="HV93" s="3"/>
      <c r="HW93" s="3"/>
      <c r="HX93" s="3"/>
      <c r="HY93" s="3"/>
      <c r="HZ93" s="3"/>
      <c r="IA93" s="3"/>
      <c r="IB93" s="3"/>
      <c r="IC93" s="3"/>
      <c r="ID93" s="3"/>
      <c r="IE93" s="3"/>
    </row>
    <row r="94" spans="1:239" ht="15">
      <c r="A94" s="3"/>
      <c r="B94" s="36"/>
      <c r="C94" s="36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  <c r="HT94" s="3"/>
      <c r="HU94" s="3"/>
      <c r="HV94" s="3"/>
      <c r="HW94" s="3"/>
      <c r="HX94" s="3"/>
      <c r="HY94" s="3"/>
      <c r="HZ94" s="3"/>
      <c r="IA94" s="3"/>
      <c r="IB94" s="3"/>
      <c r="IC94" s="3"/>
      <c r="ID94" s="3"/>
      <c r="IE94" s="3"/>
    </row>
    <row r="95" spans="1:239" ht="15">
      <c r="A95" s="3"/>
      <c r="B95" s="36"/>
      <c r="C95" s="36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  <c r="HW95" s="3"/>
      <c r="HX95" s="3"/>
      <c r="HY95" s="3"/>
      <c r="HZ95" s="3"/>
      <c r="IA95" s="3"/>
      <c r="IB95" s="3"/>
      <c r="IC95" s="3"/>
      <c r="ID95" s="3"/>
      <c r="IE95" s="3"/>
    </row>
  </sheetData>
  <printOptions horizontalCentered="1"/>
  <pageMargins left="0.35" right="0.37777777777777777" top="0.25" bottom="0.2777777777777778" header="0" footer="0"/>
  <pageSetup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14"/>
  <sheetViews>
    <sheetView showGridLines="0" showOutlineSymbols="0" zoomScale="75" zoomScaleNormal="75" workbookViewId="0" topLeftCell="A1">
      <selection activeCell="A1" sqref="A1"/>
    </sheetView>
  </sheetViews>
  <sheetFormatPr defaultColWidth="8.88671875" defaultRowHeight="15"/>
  <cols>
    <col min="1" max="1" width="3.6640625" style="1" customWidth="1"/>
    <col min="2" max="2" width="4.6640625" style="1" customWidth="1"/>
    <col min="3" max="3" width="2.6640625" style="1" customWidth="1"/>
    <col min="4" max="4" width="35.6640625" style="1" customWidth="1"/>
    <col min="5" max="5" width="7.77734375" style="1" customWidth="1"/>
    <col min="6" max="7" width="13.6640625" style="1" customWidth="1"/>
    <col min="8" max="9" width="8.6640625" style="1" customWidth="1"/>
    <col min="10" max="10" width="1.66796875" style="1" customWidth="1"/>
    <col min="11" max="16384" width="9.6640625" style="1" customWidth="1"/>
  </cols>
  <sheetData>
    <row r="1" spans="1:255" ht="18">
      <c r="A1" s="3"/>
      <c r="B1" s="2" t="s">
        <v>0</v>
      </c>
      <c r="C1" s="2"/>
      <c r="D1" s="2"/>
      <c r="E1" s="2"/>
      <c r="F1" s="2"/>
      <c r="G1" s="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</row>
    <row r="2" spans="1:255" ht="15.75">
      <c r="A2" s="3"/>
      <c r="B2" s="37"/>
      <c r="C2" s="38"/>
      <c r="D2" s="38"/>
      <c r="E2" s="38"/>
      <c r="F2" s="38"/>
      <c r="G2" s="38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</row>
    <row r="3" spans="1:255" ht="18">
      <c r="A3" s="3"/>
      <c r="B3" s="39" t="s">
        <v>29</v>
      </c>
      <c r="C3" s="38"/>
      <c r="D3" s="38"/>
      <c r="E3" s="38"/>
      <c r="F3" s="38"/>
      <c r="G3" s="38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1:255" ht="15.75">
      <c r="A4" s="3"/>
      <c r="B4" s="5" t="s">
        <v>3</v>
      </c>
      <c r="C4" s="40"/>
      <c r="D4" s="40"/>
      <c r="E4" s="40"/>
      <c r="F4" s="40"/>
      <c r="G4" s="40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ht="18">
      <c r="A5" s="3"/>
      <c r="B5" s="41" t="s">
        <v>4</v>
      </c>
      <c r="C5" s="3"/>
      <c r="D5" s="3"/>
      <c r="E5" s="3"/>
      <c r="F5" s="42" t="s">
        <v>57</v>
      </c>
      <c r="G5" s="43" t="s">
        <v>59</v>
      </c>
      <c r="H5" s="8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255" ht="18">
      <c r="A6" s="3"/>
      <c r="B6" s="41"/>
      <c r="C6" s="3"/>
      <c r="D6" s="3"/>
      <c r="E6" s="3"/>
      <c r="F6" s="44" t="s">
        <v>58</v>
      </c>
      <c r="G6" s="45" t="s">
        <v>60</v>
      </c>
      <c r="H6" s="8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</row>
    <row r="7" spans="1:255" ht="18">
      <c r="A7" s="3"/>
      <c r="B7" s="41"/>
      <c r="C7" s="3"/>
      <c r="D7" s="3"/>
      <c r="E7" s="3"/>
      <c r="F7" s="44" t="s">
        <v>19</v>
      </c>
      <c r="G7" s="45" t="s">
        <v>61</v>
      </c>
      <c r="H7" s="8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ht="18">
      <c r="A8" s="3"/>
      <c r="B8" s="41"/>
      <c r="C8" s="3"/>
      <c r="D8" s="3"/>
      <c r="E8" s="3"/>
      <c r="F8" s="44" t="s">
        <v>21</v>
      </c>
      <c r="G8" s="45" t="s">
        <v>62</v>
      </c>
      <c r="H8" s="8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ht="18">
      <c r="A9" s="3"/>
      <c r="B9" s="3"/>
      <c r="C9" s="3"/>
      <c r="D9" s="3"/>
      <c r="E9" s="3"/>
      <c r="F9" s="44" t="s">
        <v>22</v>
      </c>
      <c r="G9" s="45" t="s">
        <v>63</v>
      </c>
      <c r="H9" s="8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ht="18">
      <c r="A10" s="3"/>
      <c r="B10" s="39" t="s">
        <v>4</v>
      </c>
      <c r="C10" s="3"/>
      <c r="D10" s="3"/>
      <c r="E10" s="3"/>
      <c r="F10" s="44" t="s">
        <v>23</v>
      </c>
      <c r="G10" s="45" t="s">
        <v>23</v>
      </c>
      <c r="H10" s="8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ht="6.75" customHeight="1">
      <c r="A11" s="3"/>
      <c r="B11" s="3"/>
      <c r="C11" s="3"/>
      <c r="D11" s="3"/>
      <c r="E11" s="3"/>
      <c r="F11" s="46"/>
      <c r="G11" s="47"/>
      <c r="H11" s="8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ht="18">
      <c r="A12" s="3"/>
      <c r="B12" s="36" t="s">
        <v>4</v>
      </c>
      <c r="C12" s="39" t="s">
        <v>30</v>
      </c>
      <c r="D12" s="48"/>
      <c r="E12" s="3"/>
      <c r="F12" s="49">
        <v>111897</v>
      </c>
      <c r="G12" s="50">
        <v>107798</v>
      </c>
      <c r="H12" s="8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ht="6.75" customHeight="1">
      <c r="A13" s="3"/>
      <c r="B13" s="36"/>
      <c r="C13" s="48"/>
      <c r="D13" s="48"/>
      <c r="E13" s="3"/>
      <c r="F13" s="49"/>
      <c r="G13" s="50"/>
      <c r="H13" s="8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ht="16.5" customHeight="1">
      <c r="A14" s="3"/>
      <c r="B14" s="36" t="s">
        <v>4</v>
      </c>
      <c r="C14" s="39" t="s">
        <v>31</v>
      </c>
      <c r="D14" s="48"/>
      <c r="E14" s="3"/>
      <c r="F14" s="49">
        <v>2244</v>
      </c>
      <c r="G14" s="50">
        <v>2320</v>
      </c>
      <c r="H14" s="8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ht="6.75" customHeight="1">
      <c r="A15" s="3"/>
      <c r="B15" s="36"/>
      <c r="C15" s="48"/>
      <c r="D15" s="48"/>
      <c r="E15" s="3"/>
      <c r="F15" s="49"/>
      <c r="G15" s="50"/>
      <c r="H15" s="8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spans="1:255" ht="18">
      <c r="A16" s="3"/>
      <c r="B16" s="36" t="s">
        <v>4</v>
      </c>
      <c r="C16" s="39" t="s">
        <v>32</v>
      </c>
      <c r="D16" s="48"/>
      <c r="E16" s="3"/>
      <c r="F16" s="49">
        <v>380</v>
      </c>
      <c r="G16" s="50">
        <v>380</v>
      </c>
      <c r="H16" s="8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</row>
    <row r="17" spans="1:255" ht="6.75" customHeight="1">
      <c r="A17" s="3"/>
      <c r="B17" s="36"/>
      <c r="C17" s="48"/>
      <c r="D17" s="48"/>
      <c r="E17" s="3"/>
      <c r="F17" s="49"/>
      <c r="G17" s="50"/>
      <c r="H17" s="8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</row>
    <row r="18" spans="1:255" ht="18">
      <c r="A18" s="3"/>
      <c r="B18" s="36" t="s">
        <v>4</v>
      </c>
      <c r="C18" s="39" t="s">
        <v>33</v>
      </c>
      <c r="D18" s="48"/>
      <c r="E18" s="3"/>
      <c r="F18" s="49"/>
      <c r="G18" s="50"/>
      <c r="H18" s="8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</row>
    <row r="19" spans="1:255" ht="18.75">
      <c r="A19" s="3"/>
      <c r="B19" s="36"/>
      <c r="C19" s="51"/>
      <c r="D19" s="52" t="s">
        <v>44</v>
      </c>
      <c r="E19" s="53"/>
      <c r="F19" s="54">
        <v>109793</v>
      </c>
      <c r="G19" s="55">
        <v>123557</v>
      </c>
      <c r="H19" s="8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5" ht="18.75">
      <c r="A20" s="3"/>
      <c r="B20" s="36"/>
      <c r="C20" s="56"/>
      <c r="D20" s="57" t="s">
        <v>45</v>
      </c>
      <c r="E20" s="3"/>
      <c r="F20" s="49">
        <v>89220</v>
      </c>
      <c r="G20" s="50">
        <v>85365</v>
      </c>
      <c r="H20" s="8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</row>
    <row r="21" spans="1:255" ht="18.75">
      <c r="A21" s="3"/>
      <c r="B21" s="36"/>
      <c r="C21" s="56"/>
      <c r="D21" s="57" t="s">
        <v>46</v>
      </c>
      <c r="E21" s="3"/>
      <c r="F21" s="49">
        <v>8444</v>
      </c>
      <c r="G21" s="50">
        <v>7144</v>
      </c>
      <c r="H21" s="8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</row>
    <row r="22" spans="1:255" ht="18.75">
      <c r="A22" s="3"/>
      <c r="B22" s="36"/>
      <c r="C22" s="56"/>
      <c r="D22" s="57" t="s">
        <v>47</v>
      </c>
      <c r="E22" s="3"/>
      <c r="F22" s="49">
        <v>4302</v>
      </c>
      <c r="G22" s="50">
        <v>3476</v>
      </c>
      <c r="H22" s="8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</row>
    <row r="23" spans="1:255" ht="18">
      <c r="A23" s="3"/>
      <c r="B23" s="36"/>
      <c r="C23" s="56"/>
      <c r="D23" s="58" t="s">
        <v>4</v>
      </c>
      <c r="E23" s="3"/>
      <c r="F23" s="49"/>
      <c r="G23" s="50"/>
      <c r="H23" s="8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</row>
    <row r="24" spans="1:255" ht="18">
      <c r="A24" s="3"/>
      <c r="B24" s="36"/>
      <c r="C24" s="59"/>
      <c r="D24" s="59"/>
      <c r="E24" s="53"/>
      <c r="F24" s="54">
        <f>SUM(F19:F23)</f>
        <v>211759</v>
      </c>
      <c r="G24" s="55">
        <f>SUM(G19:G23)</f>
        <v>219542</v>
      </c>
      <c r="H24" s="8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</row>
    <row r="25" spans="1:255" ht="18">
      <c r="A25" s="3"/>
      <c r="B25" s="36" t="s">
        <v>4</v>
      </c>
      <c r="C25" s="39" t="s">
        <v>34</v>
      </c>
      <c r="D25" s="48"/>
      <c r="E25" s="3"/>
      <c r="F25" s="49"/>
      <c r="G25" s="50"/>
      <c r="H25" s="8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</row>
    <row r="26" spans="1:255" ht="18.75">
      <c r="A26" s="3"/>
      <c r="B26" s="36"/>
      <c r="C26" s="51"/>
      <c r="D26" s="52" t="s">
        <v>48</v>
      </c>
      <c r="E26" s="53"/>
      <c r="F26" s="54">
        <v>20310</v>
      </c>
      <c r="G26" s="55">
        <v>27732</v>
      </c>
      <c r="H26" s="8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</row>
    <row r="27" spans="1:255" ht="18.75">
      <c r="A27" s="3"/>
      <c r="B27" s="36"/>
      <c r="C27" s="56"/>
      <c r="D27" s="57" t="s">
        <v>49</v>
      </c>
      <c r="E27" s="3"/>
      <c r="F27" s="49">
        <v>10036</v>
      </c>
      <c r="G27" s="50">
        <v>14020</v>
      </c>
      <c r="H27" s="8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</row>
    <row r="28" spans="1:255" ht="18.75">
      <c r="A28" s="3"/>
      <c r="B28" s="36"/>
      <c r="C28" s="56"/>
      <c r="D28" s="57" t="s">
        <v>50</v>
      </c>
      <c r="E28" s="3"/>
      <c r="F28" s="49">
        <v>2193</v>
      </c>
      <c r="G28" s="50">
        <v>783</v>
      </c>
      <c r="H28" s="8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</row>
    <row r="29" spans="1:255" ht="18.75">
      <c r="A29" s="3"/>
      <c r="B29" s="36"/>
      <c r="C29" s="56"/>
      <c r="D29" s="57" t="s">
        <v>51</v>
      </c>
      <c r="E29" s="3"/>
      <c r="F29" s="49">
        <f>118404+2982+2807</f>
        <v>124193</v>
      </c>
      <c r="G29" s="50">
        <v>130479</v>
      </c>
      <c r="H29" s="8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</row>
    <row r="30" spans="1:255" ht="18.75">
      <c r="A30" s="3"/>
      <c r="B30" s="36"/>
      <c r="C30" s="56"/>
      <c r="D30" s="57" t="s">
        <v>52</v>
      </c>
      <c r="E30" s="3"/>
      <c r="F30" s="60">
        <v>1598</v>
      </c>
      <c r="G30" s="61">
        <v>950</v>
      </c>
      <c r="H30" s="8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</row>
    <row r="31" spans="1:255" ht="18.75">
      <c r="A31" s="3"/>
      <c r="B31" s="36"/>
      <c r="C31" s="56"/>
      <c r="D31" s="57" t="s">
        <v>4</v>
      </c>
      <c r="E31" s="3"/>
      <c r="F31" s="49" t="s">
        <v>4</v>
      </c>
      <c r="G31" s="50" t="s">
        <v>4</v>
      </c>
      <c r="H31" s="8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</row>
    <row r="32" spans="1:255" ht="18">
      <c r="A32" s="3"/>
      <c r="B32" s="36"/>
      <c r="C32" s="59"/>
      <c r="D32" s="59"/>
      <c r="E32" s="53"/>
      <c r="F32" s="54">
        <f>SUM(F26:F31)</f>
        <v>158330</v>
      </c>
      <c r="G32" s="55">
        <f>SUM(G26:G31)</f>
        <v>173964</v>
      </c>
      <c r="H32" s="8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</row>
    <row r="33" spans="1:255" ht="6.75" customHeight="1">
      <c r="A33" s="3"/>
      <c r="B33" s="36"/>
      <c r="C33" s="48"/>
      <c r="D33" s="48"/>
      <c r="E33" s="3"/>
      <c r="F33" s="49"/>
      <c r="G33" s="50"/>
      <c r="H33" s="8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</row>
    <row r="34" spans="1:255" ht="18">
      <c r="A34" s="3"/>
      <c r="B34" s="36" t="s">
        <v>4</v>
      </c>
      <c r="C34" s="39" t="s">
        <v>35</v>
      </c>
      <c r="D34" s="48"/>
      <c r="E34" s="3"/>
      <c r="F34" s="49">
        <f>F24-F32</f>
        <v>53429</v>
      </c>
      <c r="G34" s="50">
        <f>G24-G32</f>
        <v>45578</v>
      </c>
      <c r="H34" s="8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</row>
    <row r="35" spans="1:255" ht="6.75" customHeight="1">
      <c r="A35" s="3"/>
      <c r="B35" s="36"/>
      <c r="C35" s="48"/>
      <c r="D35" s="48"/>
      <c r="E35" s="3"/>
      <c r="F35" s="49"/>
      <c r="G35" s="50"/>
      <c r="H35" s="8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</row>
    <row r="36" spans="1:255" ht="18">
      <c r="A36" s="3"/>
      <c r="B36" s="36"/>
      <c r="C36" s="48"/>
      <c r="D36" s="48"/>
      <c r="E36" s="3"/>
      <c r="F36" s="62">
        <f>F12+F14+F16+F34</f>
        <v>167950</v>
      </c>
      <c r="G36" s="63">
        <f>G12+G14+G16+G34</f>
        <v>156076</v>
      </c>
      <c r="H36" s="8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</row>
    <row r="37" spans="1:255" ht="6.75" customHeight="1">
      <c r="A37" s="3"/>
      <c r="B37" s="36" t="s">
        <v>4</v>
      </c>
      <c r="C37" s="48" t="s">
        <v>4</v>
      </c>
      <c r="D37" s="48"/>
      <c r="E37" s="3"/>
      <c r="F37" s="64"/>
      <c r="G37" s="65"/>
      <c r="H37" s="8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</row>
    <row r="38" spans="1:255" ht="18.75" customHeight="1">
      <c r="A38" s="3"/>
      <c r="B38" s="36" t="s">
        <v>4</v>
      </c>
      <c r="C38" s="39" t="s">
        <v>36</v>
      </c>
      <c r="D38" s="48"/>
      <c r="E38" s="3"/>
      <c r="F38" s="49"/>
      <c r="G38" s="50"/>
      <c r="H38" s="8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</row>
    <row r="39" spans="1:255" ht="18.75" customHeight="1">
      <c r="A39" s="3"/>
      <c r="B39" s="36"/>
      <c r="C39" s="39" t="s">
        <v>37</v>
      </c>
      <c r="D39" s="48"/>
      <c r="E39" s="3"/>
      <c r="F39" s="49"/>
      <c r="G39" s="50"/>
      <c r="H39" s="8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</row>
    <row r="40" spans="1:255" ht="6" customHeight="1">
      <c r="A40" s="3"/>
      <c r="B40" s="36"/>
      <c r="C40" s="48"/>
      <c r="D40" s="48"/>
      <c r="E40" s="3"/>
      <c r="F40" s="49"/>
      <c r="G40" s="50"/>
      <c r="H40" s="8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</row>
    <row r="41" spans="1:255" ht="18">
      <c r="A41" s="3"/>
      <c r="B41" s="36" t="s">
        <v>4</v>
      </c>
      <c r="D41" s="66" t="s">
        <v>53</v>
      </c>
      <c r="E41" s="3"/>
      <c r="F41" s="49">
        <v>41875</v>
      </c>
      <c r="G41" s="50">
        <v>41560</v>
      </c>
      <c r="H41" s="8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  <c r="IT41" s="3"/>
      <c r="IU41" s="3"/>
    </row>
    <row r="42" spans="1:255" ht="18">
      <c r="A42" s="3"/>
      <c r="B42" s="36"/>
      <c r="D42" s="66" t="s">
        <v>54</v>
      </c>
      <c r="E42" s="3"/>
      <c r="F42" s="49">
        <f>2143+26292+42399+6506</f>
        <v>77340</v>
      </c>
      <c r="G42" s="50">
        <f>70531+1</f>
        <v>70532</v>
      </c>
      <c r="H42" s="8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  <c r="IT42" s="3"/>
      <c r="IU42" s="3"/>
    </row>
    <row r="43" spans="1:255" ht="18">
      <c r="A43" s="3"/>
      <c r="B43" s="36"/>
      <c r="D43" s="66" t="s">
        <v>55</v>
      </c>
      <c r="E43" s="3"/>
      <c r="F43" s="49">
        <v>-1254</v>
      </c>
      <c r="G43" s="50">
        <v>-529</v>
      </c>
      <c r="H43" s="8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  <c r="IU43" s="3"/>
    </row>
    <row r="44" spans="1:255" ht="6.75" customHeight="1">
      <c r="A44" s="3"/>
      <c r="B44" s="36"/>
      <c r="C44" s="48"/>
      <c r="D44" s="48"/>
      <c r="E44" s="3"/>
      <c r="F44" s="49"/>
      <c r="G44" s="50"/>
      <c r="H44" s="8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  <c r="IT44" s="3"/>
      <c r="IU44" s="3"/>
    </row>
    <row r="45" spans="1:255" ht="18">
      <c r="A45" s="3"/>
      <c r="B45" s="36"/>
      <c r="C45" s="48"/>
      <c r="D45" s="48" t="s">
        <v>4</v>
      </c>
      <c r="E45" s="3"/>
      <c r="F45" s="54">
        <f>SUM(F41:F44)</f>
        <v>117961</v>
      </c>
      <c r="G45" s="55">
        <f>SUM(G41:G44)</f>
        <v>111563</v>
      </c>
      <c r="H45" s="8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  <c r="IU45" s="3"/>
    </row>
    <row r="46" spans="1:255" ht="6.75" customHeight="1">
      <c r="A46" s="3"/>
      <c r="B46" s="36"/>
      <c r="C46" s="48"/>
      <c r="D46" s="48"/>
      <c r="E46" s="3"/>
      <c r="F46" s="54"/>
      <c r="G46" s="55"/>
      <c r="H46" s="8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  <c r="IU46" s="3"/>
    </row>
    <row r="47" spans="1:255" ht="18">
      <c r="A47" s="3"/>
      <c r="B47" s="36" t="s">
        <v>4</v>
      </c>
      <c r="C47" s="39" t="s">
        <v>38</v>
      </c>
      <c r="D47" s="48"/>
      <c r="E47" s="3"/>
      <c r="F47" s="49">
        <v>28760</v>
      </c>
      <c r="G47" s="50">
        <v>26102</v>
      </c>
      <c r="H47" s="8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  <c r="IT47" s="3"/>
      <c r="IU47" s="3"/>
    </row>
    <row r="48" spans="1:255" ht="6.75" customHeight="1">
      <c r="A48" s="3"/>
      <c r="B48" s="36"/>
      <c r="C48" s="48"/>
      <c r="D48" s="48"/>
      <c r="E48" s="3"/>
      <c r="F48" s="49"/>
      <c r="G48" s="50"/>
      <c r="H48" s="8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  <c r="IO48" s="3"/>
      <c r="IP48" s="3"/>
      <c r="IQ48" s="3"/>
      <c r="IR48" s="3"/>
      <c r="IS48" s="3"/>
      <c r="IT48" s="3"/>
      <c r="IU48" s="3"/>
    </row>
    <row r="49" spans="1:255" ht="18">
      <c r="A49" s="3"/>
      <c r="B49" s="36" t="s">
        <v>4</v>
      </c>
      <c r="C49" s="39" t="s">
        <v>39</v>
      </c>
      <c r="D49" s="48"/>
      <c r="E49" s="3"/>
      <c r="F49" s="49" t="s">
        <v>4</v>
      </c>
      <c r="G49" s="50" t="s">
        <v>4</v>
      </c>
      <c r="H49" s="8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  <c r="IP49" s="3"/>
      <c r="IQ49" s="3"/>
      <c r="IR49" s="3"/>
      <c r="IS49" s="3"/>
      <c r="IT49" s="3"/>
      <c r="IU49" s="3"/>
    </row>
    <row r="50" spans="1:255" ht="6.75" customHeight="1">
      <c r="A50" s="3"/>
      <c r="B50" s="36"/>
      <c r="C50" s="48"/>
      <c r="D50" s="48"/>
      <c r="E50" s="3"/>
      <c r="F50" s="49"/>
      <c r="G50" s="50"/>
      <c r="H50" s="8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  <c r="IP50" s="3"/>
      <c r="IQ50" s="3"/>
      <c r="IR50" s="3"/>
      <c r="IS50" s="3"/>
      <c r="IT50" s="3"/>
      <c r="IU50" s="3"/>
    </row>
    <row r="51" spans="1:255" ht="18">
      <c r="A51" s="3"/>
      <c r="B51" s="36" t="s">
        <v>4</v>
      </c>
      <c r="C51" s="48" t="s">
        <v>4</v>
      </c>
      <c r="D51" s="66" t="s">
        <v>50</v>
      </c>
      <c r="E51" s="3"/>
      <c r="F51" s="54">
        <v>5520</v>
      </c>
      <c r="G51" s="55">
        <f>1359-1</f>
        <v>1358</v>
      </c>
      <c r="H51" s="8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  <c r="IP51" s="3"/>
      <c r="IQ51" s="3"/>
      <c r="IR51" s="3"/>
      <c r="IS51" s="3"/>
      <c r="IT51" s="3"/>
      <c r="IU51" s="3"/>
    </row>
    <row r="52" spans="1:255" ht="16.5" customHeight="1">
      <c r="A52" s="3"/>
      <c r="B52" s="36"/>
      <c r="C52" s="48"/>
      <c r="D52" s="66" t="s">
        <v>51</v>
      </c>
      <c r="E52" s="3"/>
      <c r="F52" s="49">
        <v>11378</v>
      </c>
      <c r="G52" s="50">
        <v>13679</v>
      </c>
      <c r="H52" s="8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  <c r="IO52" s="3"/>
      <c r="IP52" s="3"/>
      <c r="IQ52" s="3"/>
      <c r="IR52" s="3"/>
      <c r="IS52" s="3"/>
      <c r="IT52" s="3"/>
      <c r="IU52" s="3"/>
    </row>
    <row r="53" spans="1:255" ht="18" customHeight="1">
      <c r="A53" s="3"/>
      <c r="B53" s="36"/>
      <c r="C53" s="48"/>
      <c r="D53" s="66" t="s">
        <v>56</v>
      </c>
      <c r="E53" s="3"/>
      <c r="F53" s="49">
        <v>4331</v>
      </c>
      <c r="G53" s="50">
        <v>3374</v>
      </c>
      <c r="H53" s="8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  <c r="IL53" s="3"/>
      <c r="IM53" s="3"/>
      <c r="IN53" s="3"/>
      <c r="IO53" s="3"/>
      <c r="IP53" s="3"/>
      <c r="IQ53" s="3"/>
      <c r="IR53" s="3"/>
      <c r="IS53" s="3"/>
      <c r="IT53" s="3"/>
      <c r="IU53" s="3"/>
    </row>
    <row r="54" spans="1:255" ht="18">
      <c r="A54" s="3"/>
      <c r="B54" s="36" t="s">
        <v>4</v>
      </c>
      <c r="C54" s="48" t="s">
        <v>4</v>
      </c>
      <c r="E54" s="3"/>
      <c r="F54" s="54">
        <f>SUM(F51:F53)</f>
        <v>21229</v>
      </c>
      <c r="G54" s="55">
        <f>SUM(G51:G53)</f>
        <v>18411</v>
      </c>
      <c r="H54" s="8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  <c r="IN54" s="3"/>
      <c r="IO54" s="3"/>
      <c r="IP54" s="3"/>
      <c r="IQ54" s="3"/>
      <c r="IR54" s="3"/>
      <c r="IS54" s="3"/>
      <c r="IT54" s="3"/>
      <c r="IU54" s="3"/>
    </row>
    <row r="55" spans="1:255" ht="6.75" customHeight="1">
      <c r="A55" s="3"/>
      <c r="B55" s="36"/>
      <c r="C55" s="48"/>
      <c r="D55" s="48"/>
      <c r="E55" s="3"/>
      <c r="F55" s="49"/>
      <c r="G55" s="50"/>
      <c r="H55" s="8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3"/>
      <c r="IN55" s="3"/>
      <c r="IO55" s="3"/>
      <c r="IP55" s="3"/>
      <c r="IQ55" s="3"/>
      <c r="IR55" s="3"/>
      <c r="IS55" s="3"/>
      <c r="IT55" s="3"/>
      <c r="IU55" s="3"/>
    </row>
    <row r="56" spans="1:255" ht="18">
      <c r="A56" s="3"/>
      <c r="B56" s="36"/>
      <c r="C56" s="48"/>
      <c r="D56" s="48"/>
      <c r="E56" s="3"/>
      <c r="F56" s="62">
        <f>F45+F47+F54</f>
        <v>167950</v>
      </c>
      <c r="G56" s="63">
        <f>G45+G47+G54</f>
        <v>156076</v>
      </c>
      <c r="H56" s="8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  <c r="IL56" s="3"/>
      <c r="IM56" s="3"/>
      <c r="IN56" s="3"/>
      <c r="IO56" s="3"/>
      <c r="IP56" s="3"/>
      <c r="IQ56" s="3"/>
      <c r="IR56" s="3"/>
      <c r="IS56" s="3"/>
      <c r="IT56" s="3"/>
      <c r="IU56" s="3"/>
    </row>
    <row r="57" spans="1:255" ht="10.5" customHeight="1">
      <c r="A57" s="3"/>
      <c r="B57" s="36"/>
      <c r="C57" s="48"/>
      <c r="D57" s="48"/>
      <c r="E57" s="3"/>
      <c r="F57" s="64"/>
      <c r="G57" s="65"/>
      <c r="H57" s="8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  <c r="IL57" s="3"/>
      <c r="IM57" s="3"/>
      <c r="IN57" s="3"/>
      <c r="IO57" s="3"/>
      <c r="IP57" s="3"/>
      <c r="IQ57" s="3"/>
      <c r="IR57" s="3"/>
      <c r="IS57" s="3"/>
      <c r="IT57" s="3"/>
      <c r="IU57" s="3"/>
    </row>
    <row r="58" spans="1:255" ht="15.75" customHeight="1">
      <c r="A58" s="3"/>
      <c r="B58" s="36"/>
      <c r="C58" s="48" t="s">
        <v>40</v>
      </c>
      <c r="D58" s="48"/>
      <c r="E58" s="3"/>
      <c r="F58" s="67">
        <v>2.8</v>
      </c>
      <c r="G58" s="68">
        <f>(+G45-G14)/(G41-193)</f>
        <v>2.640824812048251</v>
      </c>
      <c r="H58" s="8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  <c r="IL58" s="3"/>
      <c r="IM58" s="3"/>
      <c r="IN58" s="3"/>
      <c r="IO58" s="3"/>
      <c r="IP58" s="3"/>
      <c r="IQ58" s="3"/>
      <c r="IR58" s="3"/>
      <c r="IS58" s="3"/>
      <c r="IT58" s="3"/>
      <c r="IU58" s="3"/>
    </row>
    <row r="59" spans="1:255" ht="6.75" customHeight="1">
      <c r="A59" s="3"/>
      <c r="B59" s="36"/>
      <c r="C59" s="3"/>
      <c r="D59" s="3"/>
      <c r="E59" s="3"/>
      <c r="F59" s="49"/>
      <c r="G59" s="50"/>
      <c r="H59" s="8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  <c r="IN59" s="3"/>
      <c r="IO59" s="3"/>
      <c r="IP59" s="3"/>
      <c r="IQ59" s="3"/>
      <c r="IR59" s="3"/>
      <c r="IS59" s="3"/>
      <c r="IT59" s="3"/>
      <c r="IU59" s="3"/>
    </row>
    <row r="60" spans="1:255" ht="15">
      <c r="A60" s="3"/>
      <c r="B60" s="36"/>
      <c r="C60" s="3" t="s">
        <v>4</v>
      </c>
      <c r="D60" s="3"/>
      <c r="E60" s="3"/>
      <c r="F60" s="69"/>
      <c r="G60" s="69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  <c r="IH60" s="3"/>
      <c r="II60" s="3"/>
      <c r="IJ60" s="3"/>
      <c r="IK60" s="3"/>
      <c r="IL60" s="3"/>
      <c r="IM60" s="3"/>
      <c r="IN60" s="3"/>
      <c r="IO60" s="3"/>
      <c r="IP60" s="3"/>
      <c r="IQ60" s="3"/>
      <c r="IR60" s="3"/>
      <c r="IS60" s="3"/>
      <c r="IT60" s="3"/>
      <c r="IU60" s="3"/>
    </row>
    <row r="61" spans="1:255" ht="15">
      <c r="A61" s="3"/>
      <c r="B61" s="36"/>
      <c r="C61" s="3"/>
      <c r="D61" s="3"/>
      <c r="E61" s="3"/>
      <c r="F61" s="3" t="s">
        <v>4</v>
      </c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  <c r="IF61" s="3"/>
      <c r="IG61" s="3"/>
      <c r="IH61" s="3"/>
      <c r="II61" s="3"/>
      <c r="IJ61" s="3"/>
      <c r="IK61" s="3"/>
      <c r="IL61" s="3"/>
      <c r="IM61" s="3"/>
      <c r="IN61" s="3"/>
      <c r="IO61" s="3"/>
      <c r="IP61" s="3"/>
      <c r="IQ61" s="3"/>
      <c r="IR61" s="3"/>
      <c r="IS61" s="3"/>
      <c r="IT61" s="3"/>
      <c r="IU61" s="3"/>
    </row>
    <row r="62" spans="1:255" ht="18">
      <c r="A62" s="3"/>
      <c r="B62" s="36"/>
      <c r="C62" s="4" t="s">
        <v>41</v>
      </c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  <c r="IH62" s="3"/>
      <c r="II62" s="3"/>
      <c r="IJ62" s="3"/>
      <c r="IK62" s="3"/>
      <c r="IL62" s="3"/>
      <c r="IM62" s="3"/>
      <c r="IN62" s="3"/>
      <c r="IO62" s="3"/>
      <c r="IP62" s="3"/>
      <c r="IQ62" s="3"/>
      <c r="IR62" s="3"/>
      <c r="IS62" s="3"/>
      <c r="IT62" s="3"/>
      <c r="IU62" s="3"/>
    </row>
    <row r="63" spans="1:255" ht="18">
      <c r="A63" s="3"/>
      <c r="B63" s="36"/>
      <c r="C63" s="4" t="s">
        <v>42</v>
      </c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  <c r="IH63" s="3"/>
      <c r="II63" s="3"/>
      <c r="IJ63" s="3"/>
      <c r="IK63" s="3"/>
      <c r="IL63" s="3"/>
      <c r="IM63" s="3"/>
      <c r="IN63" s="3"/>
      <c r="IO63" s="3"/>
      <c r="IP63" s="3"/>
      <c r="IQ63" s="3"/>
      <c r="IR63" s="3"/>
      <c r="IS63" s="3"/>
      <c r="IT63" s="3"/>
      <c r="IU63" s="3"/>
    </row>
    <row r="64" spans="1:255" ht="18">
      <c r="A64" s="3"/>
      <c r="B64" s="36"/>
      <c r="C64" s="39" t="s">
        <v>43</v>
      </c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  <c r="IG64" s="3"/>
      <c r="IH64" s="3"/>
      <c r="II64" s="3"/>
      <c r="IJ64" s="3"/>
      <c r="IK64" s="3"/>
      <c r="IL64" s="3"/>
      <c r="IM64" s="3"/>
      <c r="IN64" s="3"/>
      <c r="IO64" s="3"/>
      <c r="IP64" s="3"/>
      <c r="IQ64" s="3"/>
      <c r="IR64" s="3"/>
      <c r="IS64" s="3"/>
      <c r="IT64" s="3"/>
      <c r="IU64" s="3"/>
    </row>
    <row r="65" spans="1:255" ht="15">
      <c r="A65" s="3"/>
      <c r="B65" s="36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  <c r="IH65" s="3"/>
      <c r="II65" s="3"/>
      <c r="IJ65" s="3"/>
      <c r="IK65" s="3"/>
      <c r="IL65" s="3"/>
      <c r="IM65" s="3"/>
      <c r="IN65" s="3"/>
      <c r="IO65" s="3"/>
      <c r="IP65" s="3"/>
      <c r="IQ65" s="3"/>
      <c r="IR65" s="3"/>
      <c r="IS65" s="3"/>
      <c r="IT65" s="3"/>
      <c r="IU65" s="3"/>
    </row>
    <row r="66" spans="1:255" ht="15">
      <c r="A66" s="3"/>
      <c r="B66" s="36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  <c r="IG66" s="3"/>
      <c r="IH66" s="3"/>
      <c r="II66" s="3"/>
      <c r="IJ66" s="3"/>
      <c r="IK66" s="3"/>
      <c r="IL66" s="3"/>
      <c r="IM66" s="3"/>
      <c r="IN66" s="3"/>
      <c r="IO66" s="3"/>
      <c r="IP66" s="3"/>
      <c r="IQ66" s="3"/>
      <c r="IR66" s="3"/>
      <c r="IS66" s="3"/>
      <c r="IT66" s="3"/>
      <c r="IU66" s="3"/>
    </row>
    <row r="67" spans="1:255" ht="15">
      <c r="A67" s="3"/>
      <c r="B67" s="36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/>
      <c r="ID67" s="3"/>
      <c r="IE67" s="3"/>
      <c r="IF67" s="3"/>
      <c r="IG67" s="3"/>
      <c r="IH67" s="3"/>
      <c r="II67" s="3"/>
      <c r="IJ67" s="3"/>
      <c r="IK67" s="3"/>
      <c r="IL67" s="3"/>
      <c r="IM67" s="3"/>
      <c r="IN67" s="3"/>
      <c r="IO67" s="3"/>
      <c r="IP67" s="3"/>
      <c r="IQ67" s="3"/>
      <c r="IR67" s="3"/>
      <c r="IS67" s="3"/>
      <c r="IT67" s="3"/>
      <c r="IU67" s="3"/>
    </row>
    <row r="68" spans="1:255" ht="15">
      <c r="A68" s="3"/>
      <c r="B68" s="36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  <c r="IB68" s="3"/>
      <c r="IC68" s="3"/>
      <c r="ID68" s="3"/>
      <c r="IE68" s="3"/>
      <c r="IF68" s="3"/>
      <c r="IG68" s="3"/>
      <c r="IH68" s="3"/>
      <c r="II68" s="3"/>
      <c r="IJ68" s="3"/>
      <c r="IK68" s="3"/>
      <c r="IL68" s="3"/>
      <c r="IM68" s="3"/>
      <c r="IN68" s="3"/>
      <c r="IO68" s="3"/>
      <c r="IP68" s="3"/>
      <c r="IQ68" s="3"/>
      <c r="IR68" s="3"/>
      <c r="IS68" s="3"/>
      <c r="IT68" s="3"/>
      <c r="IU68" s="3"/>
    </row>
    <row r="69" spans="1:255" ht="15">
      <c r="A69" s="3"/>
      <c r="B69" s="36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  <c r="IL69" s="3"/>
      <c r="IM69" s="3"/>
      <c r="IN69" s="3"/>
      <c r="IO69" s="3"/>
      <c r="IP69" s="3"/>
      <c r="IQ69" s="3"/>
      <c r="IR69" s="3"/>
      <c r="IS69" s="3"/>
      <c r="IT69" s="3"/>
      <c r="IU69" s="3"/>
    </row>
    <row r="70" spans="1:255" ht="15">
      <c r="A70" s="3"/>
      <c r="B70" s="36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  <c r="IK70" s="3"/>
      <c r="IL70" s="3"/>
      <c r="IM70" s="3"/>
      <c r="IN70" s="3"/>
      <c r="IO70" s="3"/>
      <c r="IP70" s="3"/>
      <c r="IQ70" s="3"/>
      <c r="IR70" s="3"/>
      <c r="IS70" s="3"/>
      <c r="IT70" s="3"/>
      <c r="IU70" s="3"/>
    </row>
    <row r="71" spans="1:255" ht="15">
      <c r="A71" s="3"/>
      <c r="B71" s="36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  <c r="IL71" s="3"/>
      <c r="IM71" s="3"/>
      <c r="IN71" s="3"/>
      <c r="IO71" s="3"/>
      <c r="IP71" s="3"/>
      <c r="IQ71" s="3"/>
      <c r="IR71" s="3"/>
      <c r="IS71" s="3"/>
      <c r="IT71" s="3"/>
      <c r="IU71" s="3"/>
    </row>
    <row r="72" spans="1:255" ht="15">
      <c r="A72" s="3"/>
      <c r="B72" s="36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3"/>
      <c r="II72" s="3"/>
      <c r="IJ72" s="3"/>
      <c r="IK72" s="3"/>
      <c r="IL72" s="3"/>
      <c r="IM72" s="3"/>
      <c r="IN72" s="3"/>
      <c r="IO72" s="3"/>
      <c r="IP72" s="3"/>
      <c r="IQ72" s="3"/>
      <c r="IR72" s="3"/>
      <c r="IS72" s="3"/>
      <c r="IT72" s="3"/>
      <c r="IU72" s="3"/>
    </row>
    <row r="73" spans="1:255" ht="15">
      <c r="A73" s="3"/>
      <c r="B73" s="36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  <c r="IG73" s="3"/>
      <c r="IH73" s="3"/>
      <c r="II73" s="3"/>
      <c r="IJ73" s="3"/>
      <c r="IK73" s="3"/>
      <c r="IL73" s="3"/>
      <c r="IM73" s="3"/>
      <c r="IN73" s="3"/>
      <c r="IO73" s="3"/>
      <c r="IP73" s="3"/>
      <c r="IQ73" s="3"/>
      <c r="IR73" s="3"/>
      <c r="IS73" s="3"/>
      <c r="IT73" s="3"/>
      <c r="IU73" s="3"/>
    </row>
    <row r="74" spans="1:255" ht="15">
      <c r="A74" s="3"/>
      <c r="B74" s="36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  <c r="ID74" s="3"/>
      <c r="IE74" s="3"/>
      <c r="IF74" s="3"/>
      <c r="IG74" s="3"/>
      <c r="IH74" s="3"/>
      <c r="II74" s="3"/>
      <c r="IJ74" s="3"/>
      <c r="IK74" s="3"/>
      <c r="IL74" s="3"/>
      <c r="IM74" s="3"/>
      <c r="IN74" s="3"/>
      <c r="IO74" s="3"/>
      <c r="IP74" s="3"/>
      <c r="IQ74" s="3"/>
      <c r="IR74" s="3"/>
      <c r="IS74" s="3"/>
      <c r="IT74" s="3"/>
      <c r="IU74" s="3"/>
    </row>
    <row r="75" spans="1:255" ht="15">
      <c r="A75" s="3"/>
      <c r="B75" s="36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  <c r="IC75" s="3"/>
      <c r="ID75" s="3"/>
      <c r="IE75" s="3"/>
      <c r="IF75" s="3"/>
      <c r="IG75" s="3"/>
      <c r="IH75" s="3"/>
      <c r="II75" s="3"/>
      <c r="IJ75" s="3"/>
      <c r="IK75" s="3"/>
      <c r="IL75" s="3"/>
      <c r="IM75" s="3"/>
      <c r="IN75" s="3"/>
      <c r="IO75" s="3"/>
      <c r="IP75" s="3"/>
      <c r="IQ75" s="3"/>
      <c r="IR75" s="3"/>
      <c r="IS75" s="3"/>
      <c r="IT75" s="3"/>
      <c r="IU75" s="3"/>
    </row>
    <row r="76" spans="1:255" ht="15">
      <c r="A76" s="3"/>
      <c r="B76" s="36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  <c r="IC76" s="3"/>
      <c r="ID76" s="3"/>
      <c r="IE76" s="3"/>
      <c r="IF76" s="3"/>
      <c r="IG76" s="3"/>
      <c r="IH76" s="3"/>
      <c r="II76" s="3"/>
      <c r="IJ76" s="3"/>
      <c r="IK76" s="3"/>
      <c r="IL76" s="3"/>
      <c r="IM76" s="3"/>
      <c r="IN76" s="3"/>
      <c r="IO76" s="3"/>
      <c r="IP76" s="3"/>
      <c r="IQ76" s="3"/>
      <c r="IR76" s="3"/>
      <c r="IS76" s="3"/>
      <c r="IT76" s="3"/>
      <c r="IU76" s="3"/>
    </row>
    <row r="77" spans="1:255" ht="15">
      <c r="A77" s="3"/>
      <c r="B77" s="36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  <c r="IC77" s="3"/>
      <c r="ID77" s="3"/>
      <c r="IE77" s="3"/>
      <c r="IF77" s="3"/>
      <c r="IG77" s="3"/>
      <c r="IH77" s="3"/>
      <c r="II77" s="3"/>
      <c r="IJ77" s="3"/>
      <c r="IK77" s="3"/>
      <c r="IL77" s="3"/>
      <c r="IM77" s="3"/>
      <c r="IN77" s="3"/>
      <c r="IO77" s="3"/>
      <c r="IP77" s="3"/>
      <c r="IQ77" s="3"/>
      <c r="IR77" s="3"/>
      <c r="IS77" s="3"/>
      <c r="IT77" s="3"/>
      <c r="IU77" s="3"/>
    </row>
    <row r="78" spans="1:255" ht="1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  <c r="IC78" s="3"/>
      <c r="ID78" s="3"/>
      <c r="IE78" s="3"/>
      <c r="IF78" s="3"/>
      <c r="IG78" s="3"/>
      <c r="IH78" s="3"/>
      <c r="II78" s="3"/>
      <c r="IJ78" s="3"/>
      <c r="IK78" s="3"/>
      <c r="IL78" s="3"/>
      <c r="IM78" s="3"/>
      <c r="IN78" s="3"/>
      <c r="IO78" s="3"/>
      <c r="IP78" s="3"/>
      <c r="IQ78" s="3"/>
      <c r="IR78" s="3"/>
      <c r="IS78" s="3"/>
      <c r="IT78" s="3"/>
      <c r="IU78" s="3"/>
    </row>
    <row r="79" spans="1:255" ht="1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  <c r="IC79" s="3"/>
      <c r="ID79" s="3"/>
      <c r="IE79" s="3"/>
      <c r="IF79" s="3"/>
      <c r="IG79" s="3"/>
      <c r="IH79" s="3"/>
      <c r="II79" s="3"/>
      <c r="IJ79" s="3"/>
      <c r="IK79" s="3"/>
      <c r="IL79" s="3"/>
      <c r="IM79" s="3"/>
      <c r="IN79" s="3"/>
      <c r="IO79" s="3"/>
      <c r="IP79" s="3"/>
      <c r="IQ79" s="3"/>
      <c r="IR79" s="3"/>
      <c r="IS79" s="3"/>
      <c r="IT79" s="3"/>
      <c r="IU79" s="3"/>
    </row>
    <row r="80" spans="1:255" ht="1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  <c r="IA80" s="3"/>
      <c r="IB80" s="3"/>
      <c r="IC80" s="3"/>
      <c r="ID80" s="3"/>
      <c r="IE80" s="3"/>
      <c r="IF80" s="3"/>
      <c r="IG80" s="3"/>
      <c r="IH80" s="3"/>
      <c r="II80" s="3"/>
      <c r="IJ80" s="3"/>
      <c r="IK80" s="3"/>
      <c r="IL80" s="3"/>
      <c r="IM80" s="3"/>
      <c r="IN80" s="3"/>
      <c r="IO80" s="3"/>
      <c r="IP80" s="3"/>
      <c r="IQ80" s="3"/>
      <c r="IR80" s="3"/>
      <c r="IS80" s="3"/>
      <c r="IT80" s="3"/>
      <c r="IU80" s="3"/>
    </row>
    <row r="81" spans="1:255" ht="1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  <c r="IA81" s="3"/>
      <c r="IB81" s="3"/>
      <c r="IC81" s="3"/>
      <c r="ID81" s="3"/>
      <c r="IE81" s="3"/>
      <c r="IF81" s="3"/>
      <c r="IG81" s="3"/>
      <c r="IH81" s="3"/>
      <c r="II81" s="3"/>
      <c r="IJ81" s="3"/>
      <c r="IK81" s="3"/>
      <c r="IL81" s="3"/>
      <c r="IM81" s="3"/>
      <c r="IN81" s="3"/>
      <c r="IO81" s="3"/>
      <c r="IP81" s="3"/>
      <c r="IQ81" s="3"/>
      <c r="IR81" s="3"/>
      <c r="IS81" s="3"/>
      <c r="IT81" s="3"/>
      <c r="IU81" s="3"/>
    </row>
    <row r="82" spans="1:255" ht="1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  <c r="IA82" s="3"/>
      <c r="IB82" s="3"/>
      <c r="IC82" s="3"/>
      <c r="ID82" s="3"/>
      <c r="IE82" s="3"/>
      <c r="IF82" s="3"/>
      <c r="IG82" s="3"/>
      <c r="IH82" s="3"/>
      <c r="II82" s="3"/>
      <c r="IJ82" s="3"/>
      <c r="IK82" s="3"/>
      <c r="IL82" s="3"/>
      <c r="IM82" s="3"/>
      <c r="IN82" s="3"/>
      <c r="IO82" s="3"/>
      <c r="IP82" s="3"/>
      <c r="IQ82" s="3"/>
      <c r="IR82" s="3"/>
      <c r="IS82" s="3"/>
      <c r="IT82" s="3"/>
      <c r="IU82" s="3"/>
    </row>
    <row r="83" spans="1:255" ht="1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  <c r="IA83" s="3"/>
      <c r="IB83" s="3"/>
      <c r="IC83" s="3"/>
      <c r="ID83" s="3"/>
      <c r="IE83" s="3"/>
      <c r="IF83" s="3"/>
      <c r="IG83" s="3"/>
      <c r="IH83" s="3"/>
      <c r="II83" s="3"/>
      <c r="IJ83" s="3"/>
      <c r="IK83" s="3"/>
      <c r="IL83" s="3"/>
      <c r="IM83" s="3"/>
      <c r="IN83" s="3"/>
      <c r="IO83" s="3"/>
      <c r="IP83" s="3"/>
      <c r="IQ83" s="3"/>
      <c r="IR83" s="3"/>
      <c r="IS83" s="3"/>
      <c r="IT83" s="3"/>
      <c r="IU83" s="3"/>
    </row>
    <row r="84" spans="1:255" ht="1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  <c r="IA84" s="3"/>
      <c r="IB84" s="3"/>
      <c r="IC84" s="3"/>
      <c r="ID84" s="3"/>
      <c r="IE84" s="3"/>
      <c r="IF84" s="3"/>
      <c r="IG84" s="3"/>
      <c r="IH84" s="3"/>
      <c r="II84" s="3"/>
      <c r="IJ84" s="3"/>
      <c r="IK84" s="3"/>
      <c r="IL84" s="3"/>
      <c r="IM84" s="3"/>
      <c r="IN84" s="3"/>
      <c r="IO84" s="3"/>
      <c r="IP84" s="3"/>
      <c r="IQ84" s="3"/>
      <c r="IR84" s="3"/>
      <c r="IS84" s="3"/>
      <c r="IT84" s="3"/>
      <c r="IU84" s="3"/>
    </row>
    <row r="85" spans="1:255" ht="1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  <c r="HX85" s="3"/>
      <c r="HY85" s="3"/>
      <c r="HZ85" s="3"/>
      <c r="IA85" s="3"/>
      <c r="IB85" s="3"/>
      <c r="IC85" s="3"/>
      <c r="ID85" s="3"/>
      <c r="IE85" s="3"/>
      <c r="IF85" s="3"/>
      <c r="IG85" s="3"/>
      <c r="IH85" s="3"/>
      <c r="II85" s="3"/>
      <c r="IJ85" s="3"/>
      <c r="IK85" s="3"/>
      <c r="IL85" s="3"/>
      <c r="IM85" s="3"/>
      <c r="IN85" s="3"/>
      <c r="IO85" s="3"/>
      <c r="IP85" s="3"/>
      <c r="IQ85" s="3"/>
      <c r="IR85" s="3"/>
      <c r="IS85" s="3"/>
      <c r="IT85" s="3"/>
      <c r="IU85" s="3"/>
    </row>
    <row r="86" spans="1:255" ht="1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  <c r="HV86" s="3"/>
      <c r="HW86" s="3"/>
      <c r="HX86" s="3"/>
      <c r="HY86" s="3"/>
      <c r="HZ86" s="3"/>
      <c r="IA86" s="3"/>
      <c r="IB86" s="3"/>
      <c r="IC86" s="3"/>
      <c r="ID86" s="3"/>
      <c r="IE86" s="3"/>
      <c r="IF86" s="3"/>
      <c r="IG86" s="3"/>
      <c r="IH86" s="3"/>
      <c r="II86" s="3"/>
      <c r="IJ86" s="3"/>
      <c r="IK86" s="3"/>
      <c r="IL86" s="3"/>
      <c r="IM86" s="3"/>
      <c r="IN86" s="3"/>
      <c r="IO86" s="3"/>
      <c r="IP86" s="3"/>
      <c r="IQ86" s="3"/>
      <c r="IR86" s="3"/>
      <c r="IS86" s="3"/>
      <c r="IT86" s="3"/>
      <c r="IU86" s="3"/>
    </row>
    <row r="87" spans="1:255" ht="1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  <c r="HT87" s="3"/>
      <c r="HU87" s="3"/>
      <c r="HV87" s="3"/>
      <c r="HW87" s="3"/>
      <c r="HX87" s="3"/>
      <c r="HY87" s="3"/>
      <c r="HZ87" s="3"/>
      <c r="IA87" s="3"/>
      <c r="IB87" s="3"/>
      <c r="IC87" s="3"/>
      <c r="ID87" s="3"/>
      <c r="IE87" s="3"/>
      <c r="IF87" s="3"/>
      <c r="IG87" s="3"/>
      <c r="IH87" s="3"/>
      <c r="II87" s="3"/>
      <c r="IJ87" s="3"/>
      <c r="IK87" s="3"/>
      <c r="IL87" s="3"/>
      <c r="IM87" s="3"/>
      <c r="IN87" s="3"/>
      <c r="IO87" s="3"/>
      <c r="IP87" s="3"/>
      <c r="IQ87" s="3"/>
      <c r="IR87" s="3"/>
      <c r="IS87" s="3"/>
      <c r="IT87" s="3"/>
      <c r="IU87" s="3"/>
    </row>
    <row r="88" spans="1:255" ht="1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  <c r="HV88" s="3"/>
      <c r="HW88" s="3"/>
      <c r="HX88" s="3"/>
      <c r="HY88" s="3"/>
      <c r="HZ88" s="3"/>
      <c r="IA88" s="3"/>
      <c r="IB88" s="3"/>
      <c r="IC88" s="3"/>
      <c r="ID88" s="3"/>
      <c r="IE88" s="3"/>
      <c r="IF88" s="3"/>
      <c r="IG88" s="3"/>
      <c r="IH88" s="3"/>
      <c r="II88" s="3"/>
      <c r="IJ88" s="3"/>
      <c r="IK88" s="3"/>
      <c r="IL88" s="3"/>
      <c r="IM88" s="3"/>
      <c r="IN88" s="3"/>
      <c r="IO88" s="3"/>
      <c r="IP88" s="3"/>
      <c r="IQ88" s="3"/>
      <c r="IR88" s="3"/>
      <c r="IS88" s="3"/>
      <c r="IT88" s="3"/>
      <c r="IU88" s="3"/>
    </row>
    <row r="89" spans="1:255" ht="1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  <c r="HZ89" s="3"/>
      <c r="IA89" s="3"/>
      <c r="IB89" s="3"/>
      <c r="IC89" s="3"/>
      <c r="ID89" s="3"/>
      <c r="IE89" s="3"/>
      <c r="IF89" s="3"/>
      <c r="IG89" s="3"/>
      <c r="IH89" s="3"/>
      <c r="II89" s="3"/>
      <c r="IJ89" s="3"/>
      <c r="IK89" s="3"/>
      <c r="IL89" s="3"/>
      <c r="IM89" s="3"/>
      <c r="IN89" s="3"/>
      <c r="IO89" s="3"/>
      <c r="IP89" s="3"/>
      <c r="IQ89" s="3"/>
      <c r="IR89" s="3"/>
      <c r="IS89" s="3"/>
      <c r="IT89" s="3"/>
      <c r="IU89" s="3"/>
    </row>
    <row r="90" spans="1:255" ht="1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  <c r="HU90" s="3"/>
      <c r="HV90" s="3"/>
      <c r="HW90" s="3"/>
      <c r="HX90" s="3"/>
      <c r="HY90" s="3"/>
      <c r="HZ90" s="3"/>
      <c r="IA90" s="3"/>
      <c r="IB90" s="3"/>
      <c r="IC90" s="3"/>
      <c r="ID90" s="3"/>
      <c r="IE90" s="3"/>
      <c r="IF90" s="3"/>
      <c r="IG90" s="3"/>
      <c r="IH90" s="3"/>
      <c r="II90" s="3"/>
      <c r="IJ90" s="3"/>
      <c r="IK90" s="3"/>
      <c r="IL90" s="3"/>
      <c r="IM90" s="3"/>
      <c r="IN90" s="3"/>
      <c r="IO90" s="3"/>
      <c r="IP90" s="3"/>
      <c r="IQ90" s="3"/>
      <c r="IR90" s="3"/>
      <c r="IS90" s="3"/>
      <c r="IT90" s="3"/>
      <c r="IU90" s="3"/>
    </row>
    <row r="91" spans="1:255" ht="1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  <c r="HT91" s="3"/>
      <c r="HU91" s="3"/>
      <c r="HV91" s="3"/>
      <c r="HW91" s="3"/>
      <c r="HX91" s="3"/>
      <c r="HY91" s="3"/>
      <c r="HZ91" s="3"/>
      <c r="IA91" s="3"/>
      <c r="IB91" s="3"/>
      <c r="IC91" s="3"/>
      <c r="ID91" s="3"/>
      <c r="IE91" s="3"/>
      <c r="IF91" s="3"/>
      <c r="IG91" s="3"/>
      <c r="IH91" s="3"/>
      <c r="II91" s="3"/>
      <c r="IJ91" s="3"/>
      <c r="IK91" s="3"/>
      <c r="IL91" s="3"/>
      <c r="IM91" s="3"/>
      <c r="IN91" s="3"/>
      <c r="IO91" s="3"/>
      <c r="IP91" s="3"/>
      <c r="IQ91" s="3"/>
      <c r="IR91" s="3"/>
      <c r="IS91" s="3"/>
      <c r="IT91" s="3"/>
      <c r="IU91" s="3"/>
    </row>
    <row r="92" spans="1:255" ht="1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  <c r="HT92" s="3"/>
      <c r="HU92" s="3"/>
      <c r="HV92" s="3"/>
      <c r="HW92" s="3"/>
      <c r="HX92" s="3"/>
      <c r="HY92" s="3"/>
      <c r="HZ92" s="3"/>
      <c r="IA92" s="3"/>
      <c r="IB92" s="3"/>
      <c r="IC92" s="3"/>
      <c r="ID92" s="3"/>
      <c r="IE92" s="3"/>
      <c r="IF92" s="3"/>
      <c r="IG92" s="3"/>
      <c r="IH92" s="3"/>
      <c r="II92" s="3"/>
      <c r="IJ92" s="3"/>
      <c r="IK92" s="3"/>
      <c r="IL92" s="3"/>
      <c r="IM92" s="3"/>
      <c r="IN92" s="3"/>
      <c r="IO92" s="3"/>
      <c r="IP92" s="3"/>
      <c r="IQ92" s="3"/>
      <c r="IR92" s="3"/>
      <c r="IS92" s="3"/>
      <c r="IT92" s="3"/>
      <c r="IU92" s="3"/>
    </row>
    <row r="93" spans="1:255" ht="1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  <c r="HT93" s="3"/>
      <c r="HU93" s="3"/>
      <c r="HV93" s="3"/>
      <c r="HW93" s="3"/>
      <c r="HX93" s="3"/>
      <c r="HY93" s="3"/>
      <c r="HZ93" s="3"/>
      <c r="IA93" s="3"/>
      <c r="IB93" s="3"/>
      <c r="IC93" s="3"/>
      <c r="ID93" s="3"/>
      <c r="IE93" s="3"/>
      <c r="IF93" s="3"/>
      <c r="IG93" s="3"/>
      <c r="IH93" s="3"/>
      <c r="II93" s="3"/>
      <c r="IJ93" s="3"/>
      <c r="IK93" s="3"/>
      <c r="IL93" s="3"/>
      <c r="IM93" s="3"/>
      <c r="IN93" s="3"/>
      <c r="IO93" s="3"/>
      <c r="IP93" s="3"/>
      <c r="IQ93" s="3"/>
      <c r="IR93" s="3"/>
      <c r="IS93" s="3"/>
      <c r="IT93" s="3"/>
      <c r="IU93" s="3"/>
    </row>
    <row r="94" spans="1:255" ht="1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  <c r="HT94" s="3"/>
      <c r="HU94" s="3"/>
      <c r="HV94" s="3"/>
      <c r="HW94" s="3"/>
      <c r="HX94" s="3"/>
      <c r="HY94" s="3"/>
      <c r="HZ94" s="3"/>
      <c r="IA94" s="3"/>
      <c r="IB94" s="3"/>
      <c r="IC94" s="3"/>
      <c r="ID94" s="3"/>
      <c r="IE94" s="3"/>
      <c r="IF94" s="3"/>
      <c r="IG94" s="3"/>
      <c r="IH94" s="3"/>
      <c r="II94" s="3"/>
      <c r="IJ94" s="3"/>
      <c r="IK94" s="3"/>
      <c r="IL94" s="3"/>
      <c r="IM94" s="3"/>
      <c r="IN94" s="3"/>
      <c r="IO94" s="3"/>
      <c r="IP94" s="3"/>
      <c r="IQ94" s="3"/>
      <c r="IR94" s="3"/>
      <c r="IS94" s="3"/>
      <c r="IT94" s="3"/>
      <c r="IU94" s="3"/>
    </row>
    <row r="95" spans="1:255" ht="1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  <c r="HW95" s="3"/>
      <c r="HX95" s="3"/>
      <c r="HY95" s="3"/>
      <c r="HZ95" s="3"/>
      <c r="IA95" s="3"/>
      <c r="IB95" s="3"/>
      <c r="IC95" s="3"/>
      <c r="ID95" s="3"/>
      <c r="IE95" s="3"/>
      <c r="IF95" s="3"/>
      <c r="IG95" s="3"/>
      <c r="IH95" s="3"/>
      <c r="II95" s="3"/>
      <c r="IJ95" s="3"/>
      <c r="IK95" s="3"/>
      <c r="IL95" s="3"/>
      <c r="IM95" s="3"/>
      <c r="IN95" s="3"/>
      <c r="IO95" s="3"/>
      <c r="IP95" s="3"/>
      <c r="IQ95" s="3"/>
      <c r="IR95" s="3"/>
      <c r="IS95" s="3"/>
      <c r="IT95" s="3"/>
      <c r="IU95" s="3"/>
    </row>
    <row r="96" spans="1:255" ht="1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  <c r="HC96" s="3"/>
      <c r="HD96" s="3"/>
      <c r="HE96" s="3"/>
      <c r="HF96" s="3"/>
      <c r="HG96" s="3"/>
      <c r="HH96" s="3"/>
      <c r="HI96" s="3"/>
      <c r="HJ96" s="3"/>
      <c r="HK96" s="3"/>
      <c r="HL96" s="3"/>
      <c r="HM96" s="3"/>
      <c r="HN96" s="3"/>
      <c r="HO96" s="3"/>
      <c r="HP96" s="3"/>
      <c r="HQ96" s="3"/>
      <c r="HR96" s="3"/>
      <c r="HS96" s="3"/>
      <c r="HT96" s="3"/>
      <c r="HU96" s="3"/>
      <c r="HV96" s="3"/>
      <c r="HW96" s="3"/>
      <c r="HX96" s="3"/>
      <c r="HY96" s="3"/>
      <c r="HZ96" s="3"/>
      <c r="IA96" s="3"/>
      <c r="IB96" s="3"/>
      <c r="IC96" s="3"/>
      <c r="ID96" s="3"/>
      <c r="IE96" s="3"/>
      <c r="IF96" s="3"/>
      <c r="IG96" s="3"/>
      <c r="IH96" s="3"/>
      <c r="II96" s="3"/>
      <c r="IJ96" s="3"/>
      <c r="IK96" s="3"/>
      <c r="IL96" s="3"/>
      <c r="IM96" s="3"/>
      <c r="IN96" s="3"/>
      <c r="IO96" s="3"/>
      <c r="IP96" s="3"/>
      <c r="IQ96" s="3"/>
      <c r="IR96" s="3"/>
      <c r="IS96" s="3"/>
      <c r="IT96" s="3"/>
      <c r="IU96" s="3"/>
    </row>
    <row r="97" spans="1:255" ht="1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  <c r="HP97" s="3"/>
      <c r="HQ97" s="3"/>
      <c r="HR97" s="3"/>
      <c r="HS97" s="3"/>
      <c r="HT97" s="3"/>
      <c r="HU97" s="3"/>
      <c r="HV97" s="3"/>
      <c r="HW97" s="3"/>
      <c r="HX97" s="3"/>
      <c r="HY97" s="3"/>
      <c r="HZ97" s="3"/>
      <c r="IA97" s="3"/>
      <c r="IB97" s="3"/>
      <c r="IC97" s="3"/>
      <c r="ID97" s="3"/>
      <c r="IE97" s="3"/>
      <c r="IF97" s="3"/>
      <c r="IG97" s="3"/>
      <c r="IH97" s="3"/>
      <c r="II97" s="3"/>
      <c r="IJ97" s="3"/>
      <c r="IK97" s="3"/>
      <c r="IL97" s="3"/>
      <c r="IM97" s="3"/>
      <c r="IN97" s="3"/>
      <c r="IO97" s="3"/>
      <c r="IP97" s="3"/>
      <c r="IQ97" s="3"/>
      <c r="IR97" s="3"/>
      <c r="IS97" s="3"/>
      <c r="IT97" s="3"/>
      <c r="IU97" s="3"/>
    </row>
    <row r="98" spans="1:255" ht="1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  <c r="HL98" s="3"/>
      <c r="HM98" s="3"/>
      <c r="HN98" s="3"/>
      <c r="HO98" s="3"/>
      <c r="HP98" s="3"/>
      <c r="HQ98" s="3"/>
      <c r="HR98" s="3"/>
      <c r="HS98" s="3"/>
      <c r="HT98" s="3"/>
      <c r="HU98" s="3"/>
      <c r="HV98" s="3"/>
      <c r="HW98" s="3"/>
      <c r="HX98" s="3"/>
      <c r="HY98" s="3"/>
      <c r="HZ98" s="3"/>
      <c r="IA98" s="3"/>
      <c r="IB98" s="3"/>
      <c r="IC98" s="3"/>
      <c r="ID98" s="3"/>
      <c r="IE98" s="3"/>
      <c r="IF98" s="3"/>
      <c r="IG98" s="3"/>
      <c r="IH98" s="3"/>
      <c r="II98" s="3"/>
      <c r="IJ98" s="3"/>
      <c r="IK98" s="3"/>
      <c r="IL98" s="3"/>
      <c r="IM98" s="3"/>
      <c r="IN98" s="3"/>
      <c r="IO98" s="3"/>
      <c r="IP98" s="3"/>
      <c r="IQ98" s="3"/>
      <c r="IR98" s="3"/>
      <c r="IS98" s="3"/>
      <c r="IT98" s="3"/>
      <c r="IU98" s="3"/>
    </row>
    <row r="99" spans="1:255" ht="1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  <c r="HI99" s="3"/>
      <c r="HJ99" s="3"/>
      <c r="HK99" s="3"/>
      <c r="HL99" s="3"/>
      <c r="HM99" s="3"/>
      <c r="HN99" s="3"/>
      <c r="HO99" s="3"/>
      <c r="HP99" s="3"/>
      <c r="HQ99" s="3"/>
      <c r="HR99" s="3"/>
      <c r="HS99" s="3"/>
      <c r="HT99" s="3"/>
      <c r="HU99" s="3"/>
      <c r="HV99" s="3"/>
      <c r="HW99" s="3"/>
      <c r="HX99" s="3"/>
      <c r="HY99" s="3"/>
      <c r="HZ99" s="3"/>
      <c r="IA99" s="3"/>
      <c r="IB99" s="3"/>
      <c r="IC99" s="3"/>
      <c r="ID99" s="3"/>
      <c r="IE99" s="3"/>
      <c r="IF99" s="3"/>
      <c r="IG99" s="3"/>
      <c r="IH99" s="3"/>
      <c r="II99" s="3"/>
      <c r="IJ99" s="3"/>
      <c r="IK99" s="3"/>
      <c r="IL99" s="3"/>
      <c r="IM99" s="3"/>
      <c r="IN99" s="3"/>
      <c r="IO99" s="3"/>
      <c r="IP99" s="3"/>
      <c r="IQ99" s="3"/>
      <c r="IR99" s="3"/>
      <c r="IS99" s="3"/>
      <c r="IT99" s="3"/>
      <c r="IU99" s="3"/>
    </row>
    <row r="100" spans="1:255" ht="1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  <c r="HB100" s="3"/>
      <c r="HC100" s="3"/>
      <c r="HD100" s="3"/>
      <c r="HE100" s="3"/>
      <c r="HF100" s="3"/>
      <c r="HG100" s="3"/>
      <c r="HH100" s="3"/>
      <c r="HI100" s="3"/>
      <c r="HJ100" s="3"/>
      <c r="HK100" s="3"/>
      <c r="HL100" s="3"/>
      <c r="HM100" s="3"/>
      <c r="HN100" s="3"/>
      <c r="HO100" s="3"/>
      <c r="HP100" s="3"/>
      <c r="HQ100" s="3"/>
      <c r="HR100" s="3"/>
      <c r="HS100" s="3"/>
      <c r="HT100" s="3"/>
      <c r="HU100" s="3"/>
      <c r="HV100" s="3"/>
      <c r="HW100" s="3"/>
      <c r="HX100" s="3"/>
      <c r="HY100" s="3"/>
      <c r="HZ100" s="3"/>
      <c r="IA100" s="3"/>
      <c r="IB100" s="3"/>
      <c r="IC100" s="3"/>
      <c r="ID100" s="3"/>
      <c r="IE100" s="3"/>
      <c r="IF100" s="3"/>
      <c r="IG100" s="3"/>
      <c r="IH100" s="3"/>
      <c r="II100" s="3"/>
      <c r="IJ100" s="3"/>
      <c r="IK100" s="3"/>
      <c r="IL100" s="3"/>
      <c r="IM100" s="3"/>
      <c r="IN100" s="3"/>
      <c r="IO100" s="3"/>
      <c r="IP100" s="3"/>
      <c r="IQ100" s="3"/>
      <c r="IR100" s="3"/>
      <c r="IS100" s="3"/>
      <c r="IT100" s="3"/>
      <c r="IU100" s="3"/>
    </row>
    <row r="101" spans="1:255" ht="1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  <c r="HM101" s="3"/>
      <c r="HN101" s="3"/>
      <c r="HO101" s="3"/>
      <c r="HP101" s="3"/>
      <c r="HQ101" s="3"/>
      <c r="HR101" s="3"/>
      <c r="HS101" s="3"/>
      <c r="HT101" s="3"/>
      <c r="HU101" s="3"/>
      <c r="HV101" s="3"/>
      <c r="HW101" s="3"/>
      <c r="HX101" s="3"/>
      <c r="HY101" s="3"/>
      <c r="HZ101" s="3"/>
      <c r="IA101" s="3"/>
      <c r="IB101" s="3"/>
      <c r="IC101" s="3"/>
      <c r="ID101" s="3"/>
      <c r="IE101" s="3"/>
      <c r="IF101" s="3"/>
      <c r="IG101" s="3"/>
      <c r="IH101" s="3"/>
      <c r="II101" s="3"/>
      <c r="IJ101" s="3"/>
      <c r="IK101" s="3"/>
      <c r="IL101" s="3"/>
      <c r="IM101" s="3"/>
      <c r="IN101" s="3"/>
      <c r="IO101" s="3"/>
      <c r="IP101" s="3"/>
      <c r="IQ101" s="3"/>
      <c r="IR101" s="3"/>
      <c r="IS101" s="3"/>
      <c r="IT101" s="3"/>
      <c r="IU101" s="3"/>
    </row>
    <row r="102" spans="1:255" ht="1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  <c r="HP102" s="3"/>
      <c r="HQ102" s="3"/>
      <c r="HR102" s="3"/>
      <c r="HS102" s="3"/>
      <c r="HT102" s="3"/>
      <c r="HU102" s="3"/>
      <c r="HV102" s="3"/>
      <c r="HW102" s="3"/>
      <c r="HX102" s="3"/>
      <c r="HY102" s="3"/>
      <c r="HZ102" s="3"/>
      <c r="IA102" s="3"/>
      <c r="IB102" s="3"/>
      <c r="IC102" s="3"/>
      <c r="ID102" s="3"/>
      <c r="IE102" s="3"/>
      <c r="IF102" s="3"/>
      <c r="IG102" s="3"/>
      <c r="IH102" s="3"/>
      <c r="II102" s="3"/>
      <c r="IJ102" s="3"/>
      <c r="IK102" s="3"/>
      <c r="IL102" s="3"/>
      <c r="IM102" s="3"/>
      <c r="IN102" s="3"/>
      <c r="IO102" s="3"/>
      <c r="IP102" s="3"/>
      <c r="IQ102" s="3"/>
      <c r="IR102" s="3"/>
      <c r="IS102" s="3"/>
      <c r="IT102" s="3"/>
      <c r="IU102" s="3"/>
    </row>
    <row r="103" spans="1:255" ht="1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  <c r="HE103" s="3"/>
      <c r="HF103" s="3"/>
      <c r="HG103" s="3"/>
      <c r="HH103" s="3"/>
      <c r="HI103" s="3"/>
      <c r="HJ103" s="3"/>
      <c r="HK103" s="3"/>
      <c r="HL103" s="3"/>
      <c r="HM103" s="3"/>
      <c r="HN103" s="3"/>
      <c r="HO103" s="3"/>
      <c r="HP103" s="3"/>
      <c r="HQ103" s="3"/>
      <c r="HR103" s="3"/>
      <c r="HS103" s="3"/>
      <c r="HT103" s="3"/>
      <c r="HU103" s="3"/>
      <c r="HV103" s="3"/>
      <c r="HW103" s="3"/>
      <c r="HX103" s="3"/>
      <c r="HY103" s="3"/>
      <c r="HZ103" s="3"/>
      <c r="IA103" s="3"/>
      <c r="IB103" s="3"/>
      <c r="IC103" s="3"/>
      <c r="ID103" s="3"/>
      <c r="IE103" s="3"/>
      <c r="IF103" s="3"/>
      <c r="IG103" s="3"/>
      <c r="IH103" s="3"/>
      <c r="II103" s="3"/>
      <c r="IJ103" s="3"/>
      <c r="IK103" s="3"/>
      <c r="IL103" s="3"/>
      <c r="IM103" s="3"/>
      <c r="IN103" s="3"/>
      <c r="IO103" s="3"/>
      <c r="IP103" s="3"/>
      <c r="IQ103" s="3"/>
      <c r="IR103" s="3"/>
      <c r="IS103" s="3"/>
      <c r="IT103" s="3"/>
      <c r="IU103" s="3"/>
    </row>
    <row r="104" spans="1:255" ht="1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  <c r="HK104" s="3"/>
      <c r="HL104" s="3"/>
      <c r="HM104" s="3"/>
      <c r="HN104" s="3"/>
      <c r="HO104" s="3"/>
      <c r="HP104" s="3"/>
      <c r="HQ104" s="3"/>
      <c r="HR104" s="3"/>
      <c r="HS104" s="3"/>
      <c r="HT104" s="3"/>
      <c r="HU104" s="3"/>
      <c r="HV104" s="3"/>
      <c r="HW104" s="3"/>
      <c r="HX104" s="3"/>
      <c r="HY104" s="3"/>
      <c r="HZ104" s="3"/>
      <c r="IA104" s="3"/>
      <c r="IB104" s="3"/>
      <c r="IC104" s="3"/>
      <c r="ID104" s="3"/>
      <c r="IE104" s="3"/>
      <c r="IF104" s="3"/>
      <c r="IG104" s="3"/>
      <c r="IH104" s="3"/>
      <c r="II104" s="3"/>
      <c r="IJ104" s="3"/>
      <c r="IK104" s="3"/>
      <c r="IL104" s="3"/>
      <c r="IM104" s="3"/>
      <c r="IN104" s="3"/>
      <c r="IO104" s="3"/>
      <c r="IP104" s="3"/>
      <c r="IQ104" s="3"/>
      <c r="IR104" s="3"/>
      <c r="IS104" s="3"/>
      <c r="IT104" s="3"/>
      <c r="IU104" s="3"/>
    </row>
    <row r="105" spans="1:255" ht="1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  <c r="HI105" s="3"/>
      <c r="HJ105" s="3"/>
      <c r="HK105" s="3"/>
      <c r="HL105" s="3"/>
      <c r="HM105" s="3"/>
      <c r="HN105" s="3"/>
      <c r="HO105" s="3"/>
      <c r="HP105" s="3"/>
      <c r="HQ105" s="3"/>
      <c r="HR105" s="3"/>
      <c r="HS105" s="3"/>
      <c r="HT105" s="3"/>
      <c r="HU105" s="3"/>
      <c r="HV105" s="3"/>
      <c r="HW105" s="3"/>
      <c r="HX105" s="3"/>
      <c r="HY105" s="3"/>
      <c r="HZ105" s="3"/>
      <c r="IA105" s="3"/>
      <c r="IB105" s="3"/>
      <c r="IC105" s="3"/>
      <c r="ID105" s="3"/>
      <c r="IE105" s="3"/>
      <c r="IF105" s="3"/>
      <c r="IG105" s="3"/>
      <c r="IH105" s="3"/>
      <c r="II105" s="3"/>
      <c r="IJ105" s="3"/>
      <c r="IK105" s="3"/>
      <c r="IL105" s="3"/>
      <c r="IM105" s="3"/>
      <c r="IN105" s="3"/>
      <c r="IO105" s="3"/>
      <c r="IP105" s="3"/>
      <c r="IQ105" s="3"/>
      <c r="IR105" s="3"/>
      <c r="IS105" s="3"/>
      <c r="IT105" s="3"/>
      <c r="IU105" s="3"/>
    </row>
    <row r="106" spans="1:255" ht="1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  <c r="HB106" s="3"/>
      <c r="HC106" s="3"/>
      <c r="HD106" s="3"/>
      <c r="HE106" s="3"/>
      <c r="HF106" s="3"/>
      <c r="HG106" s="3"/>
      <c r="HH106" s="3"/>
      <c r="HI106" s="3"/>
      <c r="HJ106" s="3"/>
      <c r="HK106" s="3"/>
      <c r="HL106" s="3"/>
      <c r="HM106" s="3"/>
      <c r="HN106" s="3"/>
      <c r="HO106" s="3"/>
      <c r="HP106" s="3"/>
      <c r="HQ106" s="3"/>
      <c r="HR106" s="3"/>
      <c r="HS106" s="3"/>
      <c r="HT106" s="3"/>
      <c r="HU106" s="3"/>
      <c r="HV106" s="3"/>
      <c r="HW106" s="3"/>
      <c r="HX106" s="3"/>
      <c r="HY106" s="3"/>
      <c r="HZ106" s="3"/>
      <c r="IA106" s="3"/>
      <c r="IB106" s="3"/>
      <c r="IC106" s="3"/>
      <c r="ID106" s="3"/>
      <c r="IE106" s="3"/>
      <c r="IF106" s="3"/>
      <c r="IG106" s="3"/>
      <c r="IH106" s="3"/>
      <c r="II106" s="3"/>
      <c r="IJ106" s="3"/>
      <c r="IK106" s="3"/>
      <c r="IL106" s="3"/>
      <c r="IM106" s="3"/>
      <c r="IN106" s="3"/>
      <c r="IO106" s="3"/>
      <c r="IP106" s="3"/>
      <c r="IQ106" s="3"/>
      <c r="IR106" s="3"/>
      <c r="IS106" s="3"/>
      <c r="IT106" s="3"/>
      <c r="IU106" s="3"/>
    </row>
    <row r="107" spans="1:255" ht="1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  <c r="HC107" s="3"/>
      <c r="HD107" s="3"/>
      <c r="HE107" s="3"/>
      <c r="HF107" s="3"/>
      <c r="HG107" s="3"/>
      <c r="HH107" s="3"/>
      <c r="HI107" s="3"/>
      <c r="HJ107" s="3"/>
      <c r="HK107" s="3"/>
      <c r="HL107" s="3"/>
      <c r="HM107" s="3"/>
      <c r="HN107" s="3"/>
      <c r="HO107" s="3"/>
      <c r="HP107" s="3"/>
      <c r="HQ107" s="3"/>
      <c r="HR107" s="3"/>
      <c r="HS107" s="3"/>
      <c r="HT107" s="3"/>
      <c r="HU107" s="3"/>
      <c r="HV107" s="3"/>
      <c r="HW107" s="3"/>
      <c r="HX107" s="3"/>
      <c r="HY107" s="3"/>
      <c r="HZ107" s="3"/>
      <c r="IA107" s="3"/>
      <c r="IB107" s="3"/>
      <c r="IC107" s="3"/>
      <c r="ID107" s="3"/>
      <c r="IE107" s="3"/>
      <c r="IF107" s="3"/>
      <c r="IG107" s="3"/>
      <c r="IH107" s="3"/>
      <c r="II107" s="3"/>
      <c r="IJ107" s="3"/>
      <c r="IK107" s="3"/>
      <c r="IL107" s="3"/>
      <c r="IM107" s="3"/>
      <c r="IN107" s="3"/>
      <c r="IO107" s="3"/>
      <c r="IP107" s="3"/>
      <c r="IQ107" s="3"/>
      <c r="IR107" s="3"/>
      <c r="IS107" s="3"/>
      <c r="IT107" s="3"/>
      <c r="IU107" s="3"/>
    </row>
    <row r="108" spans="1:255" ht="1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  <c r="HC108" s="3"/>
      <c r="HD108" s="3"/>
      <c r="HE108" s="3"/>
      <c r="HF108" s="3"/>
      <c r="HG108" s="3"/>
      <c r="HH108" s="3"/>
      <c r="HI108" s="3"/>
      <c r="HJ108" s="3"/>
      <c r="HK108" s="3"/>
      <c r="HL108" s="3"/>
      <c r="HM108" s="3"/>
      <c r="HN108" s="3"/>
      <c r="HO108" s="3"/>
      <c r="HP108" s="3"/>
      <c r="HQ108" s="3"/>
      <c r="HR108" s="3"/>
      <c r="HS108" s="3"/>
      <c r="HT108" s="3"/>
      <c r="HU108" s="3"/>
      <c r="HV108" s="3"/>
      <c r="HW108" s="3"/>
      <c r="HX108" s="3"/>
      <c r="HY108" s="3"/>
      <c r="HZ108" s="3"/>
      <c r="IA108" s="3"/>
      <c r="IB108" s="3"/>
      <c r="IC108" s="3"/>
      <c r="ID108" s="3"/>
      <c r="IE108" s="3"/>
      <c r="IF108" s="3"/>
      <c r="IG108" s="3"/>
      <c r="IH108" s="3"/>
      <c r="II108" s="3"/>
      <c r="IJ108" s="3"/>
      <c r="IK108" s="3"/>
      <c r="IL108" s="3"/>
      <c r="IM108" s="3"/>
      <c r="IN108" s="3"/>
      <c r="IO108" s="3"/>
      <c r="IP108" s="3"/>
      <c r="IQ108" s="3"/>
      <c r="IR108" s="3"/>
      <c r="IS108" s="3"/>
      <c r="IT108" s="3"/>
      <c r="IU108" s="3"/>
    </row>
    <row r="109" spans="1:255" ht="1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  <c r="HC109" s="3"/>
      <c r="HD109" s="3"/>
      <c r="HE109" s="3"/>
      <c r="HF109" s="3"/>
      <c r="HG109" s="3"/>
      <c r="HH109" s="3"/>
      <c r="HI109" s="3"/>
      <c r="HJ109" s="3"/>
      <c r="HK109" s="3"/>
      <c r="HL109" s="3"/>
      <c r="HM109" s="3"/>
      <c r="HN109" s="3"/>
      <c r="HO109" s="3"/>
      <c r="HP109" s="3"/>
      <c r="HQ109" s="3"/>
      <c r="HR109" s="3"/>
      <c r="HS109" s="3"/>
      <c r="HT109" s="3"/>
      <c r="HU109" s="3"/>
      <c r="HV109" s="3"/>
      <c r="HW109" s="3"/>
      <c r="HX109" s="3"/>
      <c r="HY109" s="3"/>
      <c r="HZ109" s="3"/>
      <c r="IA109" s="3"/>
      <c r="IB109" s="3"/>
      <c r="IC109" s="3"/>
      <c r="ID109" s="3"/>
      <c r="IE109" s="3"/>
      <c r="IF109" s="3"/>
      <c r="IG109" s="3"/>
      <c r="IH109" s="3"/>
      <c r="II109" s="3"/>
      <c r="IJ109" s="3"/>
      <c r="IK109" s="3"/>
      <c r="IL109" s="3"/>
      <c r="IM109" s="3"/>
      <c r="IN109" s="3"/>
      <c r="IO109" s="3"/>
      <c r="IP109" s="3"/>
      <c r="IQ109" s="3"/>
      <c r="IR109" s="3"/>
      <c r="IS109" s="3"/>
      <c r="IT109" s="3"/>
      <c r="IU109" s="3"/>
    </row>
    <row r="110" spans="1:255" ht="1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  <c r="HI110" s="3"/>
      <c r="HJ110" s="3"/>
      <c r="HK110" s="3"/>
      <c r="HL110" s="3"/>
      <c r="HM110" s="3"/>
      <c r="HN110" s="3"/>
      <c r="HO110" s="3"/>
      <c r="HP110" s="3"/>
      <c r="HQ110" s="3"/>
      <c r="HR110" s="3"/>
      <c r="HS110" s="3"/>
      <c r="HT110" s="3"/>
      <c r="HU110" s="3"/>
      <c r="HV110" s="3"/>
      <c r="HW110" s="3"/>
      <c r="HX110" s="3"/>
      <c r="HY110" s="3"/>
      <c r="HZ110" s="3"/>
      <c r="IA110" s="3"/>
      <c r="IB110" s="3"/>
      <c r="IC110" s="3"/>
      <c r="ID110" s="3"/>
      <c r="IE110" s="3"/>
      <c r="IF110" s="3"/>
      <c r="IG110" s="3"/>
      <c r="IH110" s="3"/>
      <c r="II110" s="3"/>
      <c r="IJ110" s="3"/>
      <c r="IK110" s="3"/>
      <c r="IL110" s="3"/>
      <c r="IM110" s="3"/>
      <c r="IN110" s="3"/>
      <c r="IO110" s="3"/>
      <c r="IP110" s="3"/>
      <c r="IQ110" s="3"/>
      <c r="IR110" s="3"/>
      <c r="IS110" s="3"/>
      <c r="IT110" s="3"/>
      <c r="IU110" s="3"/>
    </row>
    <row r="111" spans="1:255" ht="1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  <c r="HB111" s="3"/>
      <c r="HC111" s="3"/>
      <c r="HD111" s="3"/>
      <c r="HE111" s="3"/>
      <c r="HF111" s="3"/>
      <c r="HG111" s="3"/>
      <c r="HH111" s="3"/>
      <c r="HI111" s="3"/>
      <c r="HJ111" s="3"/>
      <c r="HK111" s="3"/>
      <c r="HL111" s="3"/>
      <c r="HM111" s="3"/>
      <c r="HN111" s="3"/>
      <c r="HO111" s="3"/>
      <c r="HP111" s="3"/>
      <c r="HQ111" s="3"/>
      <c r="HR111" s="3"/>
      <c r="HS111" s="3"/>
      <c r="HT111" s="3"/>
      <c r="HU111" s="3"/>
      <c r="HV111" s="3"/>
      <c r="HW111" s="3"/>
      <c r="HX111" s="3"/>
      <c r="HY111" s="3"/>
      <c r="HZ111" s="3"/>
      <c r="IA111" s="3"/>
      <c r="IB111" s="3"/>
      <c r="IC111" s="3"/>
      <c r="ID111" s="3"/>
      <c r="IE111" s="3"/>
      <c r="IF111" s="3"/>
      <c r="IG111" s="3"/>
      <c r="IH111" s="3"/>
      <c r="II111" s="3"/>
      <c r="IJ111" s="3"/>
      <c r="IK111" s="3"/>
      <c r="IL111" s="3"/>
      <c r="IM111" s="3"/>
      <c r="IN111" s="3"/>
      <c r="IO111" s="3"/>
      <c r="IP111" s="3"/>
      <c r="IQ111" s="3"/>
      <c r="IR111" s="3"/>
      <c r="IS111" s="3"/>
      <c r="IT111" s="3"/>
      <c r="IU111" s="3"/>
    </row>
    <row r="112" spans="1:255" ht="1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  <c r="HB112" s="3"/>
      <c r="HC112" s="3"/>
      <c r="HD112" s="3"/>
      <c r="HE112" s="3"/>
      <c r="HF112" s="3"/>
      <c r="HG112" s="3"/>
      <c r="HH112" s="3"/>
      <c r="HI112" s="3"/>
      <c r="HJ112" s="3"/>
      <c r="HK112" s="3"/>
      <c r="HL112" s="3"/>
      <c r="HM112" s="3"/>
      <c r="HN112" s="3"/>
      <c r="HO112" s="3"/>
      <c r="HP112" s="3"/>
      <c r="HQ112" s="3"/>
      <c r="HR112" s="3"/>
      <c r="HS112" s="3"/>
      <c r="HT112" s="3"/>
      <c r="HU112" s="3"/>
      <c r="HV112" s="3"/>
      <c r="HW112" s="3"/>
      <c r="HX112" s="3"/>
      <c r="HY112" s="3"/>
      <c r="HZ112" s="3"/>
      <c r="IA112" s="3"/>
      <c r="IB112" s="3"/>
      <c r="IC112" s="3"/>
      <c r="ID112" s="3"/>
      <c r="IE112" s="3"/>
      <c r="IF112" s="3"/>
      <c r="IG112" s="3"/>
      <c r="IH112" s="3"/>
      <c r="II112" s="3"/>
      <c r="IJ112" s="3"/>
      <c r="IK112" s="3"/>
      <c r="IL112" s="3"/>
      <c r="IM112" s="3"/>
      <c r="IN112" s="3"/>
      <c r="IO112" s="3"/>
      <c r="IP112" s="3"/>
      <c r="IQ112" s="3"/>
      <c r="IR112" s="3"/>
      <c r="IS112" s="3"/>
      <c r="IT112" s="3"/>
      <c r="IU112" s="3"/>
    </row>
    <row r="113" spans="1:255" ht="1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3"/>
      <c r="GY113" s="3"/>
      <c r="GZ113" s="3"/>
      <c r="HA113" s="3"/>
      <c r="HB113" s="3"/>
      <c r="HC113" s="3"/>
      <c r="HD113" s="3"/>
      <c r="HE113" s="3"/>
      <c r="HF113" s="3"/>
      <c r="HG113" s="3"/>
      <c r="HH113" s="3"/>
      <c r="HI113" s="3"/>
      <c r="HJ113" s="3"/>
      <c r="HK113" s="3"/>
      <c r="HL113" s="3"/>
      <c r="HM113" s="3"/>
      <c r="HN113" s="3"/>
      <c r="HO113" s="3"/>
      <c r="HP113" s="3"/>
      <c r="HQ113" s="3"/>
      <c r="HR113" s="3"/>
      <c r="HS113" s="3"/>
      <c r="HT113" s="3"/>
      <c r="HU113" s="3"/>
      <c r="HV113" s="3"/>
      <c r="HW113" s="3"/>
      <c r="HX113" s="3"/>
      <c r="HY113" s="3"/>
      <c r="HZ113" s="3"/>
      <c r="IA113" s="3"/>
      <c r="IB113" s="3"/>
      <c r="IC113" s="3"/>
      <c r="ID113" s="3"/>
      <c r="IE113" s="3"/>
      <c r="IF113" s="3"/>
      <c r="IG113" s="3"/>
      <c r="IH113" s="3"/>
      <c r="II113" s="3"/>
      <c r="IJ113" s="3"/>
      <c r="IK113" s="3"/>
      <c r="IL113" s="3"/>
      <c r="IM113" s="3"/>
      <c r="IN113" s="3"/>
      <c r="IO113" s="3"/>
      <c r="IP113" s="3"/>
      <c r="IQ113" s="3"/>
      <c r="IR113" s="3"/>
      <c r="IS113" s="3"/>
      <c r="IT113" s="3"/>
      <c r="IU113" s="3"/>
    </row>
    <row r="114" spans="1:255" ht="1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GW114" s="3"/>
      <c r="GX114" s="3"/>
      <c r="GY114" s="3"/>
      <c r="GZ114" s="3"/>
      <c r="HA114" s="3"/>
      <c r="HB114" s="3"/>
      <c r="HC114" s="3"/>
      <c r="HD114" s="3"/>
      <c r="HE114" s="3"/>
      <c r="HF114" s="3"/>
      <c r="HG114" s="3"/>
      <c r="HH114" s="3"/>
      <c r="HI114" s="3"/>
      <c r="HJ114" s="3"/>
      <c r="HK114" s="3"/>
      <c r="HL114" s="3"/>
      <c r="HM114" s="3"/>
      <c r="HN114" s="3"/>
      <c r="HO114" s="3"/>
      <c r="HP114" s="3"/>
      <c r="HQ114" s="3"/>
      <c r="HR114" s="3"/>
      <c r="HS114" s="3"/>
      <c r="HT114" s="3"/>
      <c r="HU114" s="3"/>
      <c r="HV114" s="3"/>
      <c r="HW114" s="3"/>
      <c r="HX114" s="3"/>
      <c r="HY114" s="3"/>
      <c r="HZ114" s="3"/>
      <c r="IA114" s="3"/>
      <c r="IB114" s="3"/>
      <c r="IC114" s="3"/>
      <c r="ID114" s="3"/>
      <c r="IE114" s="3"/>
      <c r="IF114" s="3"/>
      <c r="IG114" s="3"/>
      <c r="IH114" s="3"/>
      <c r="II114" s="3"/>
      <c r="IJ114" s="3"/>
      <c r="IK114" s="3"/>
      <c r="IL114" s="3"/>
      <c r="IM114" s="3"/>
      <c r="IN114" s="3"/>
      <c r="IO114" s="3"/>
      <c r="IP114" s="3"/>
      <c r="IQ114" s="3"/>
      <c r="IR114" s="3"/>
      <c r="IS114" s="3"/>
      <c r="IT114" s="3"/>
      <c r="IU114" s="3"/>
    </row>
  </sheetData>
  <printOptions horizontalCentered="1"/>
  <pageMargins left="0.35" right="0.37777777777777777" top="0.25" bottom="0.2777777777777778" header="0" footer="0"/>
  <pageSetup fitToHeight="1" fitToWidth="1"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9"/>
  <sheetViews>
    <sheetView showGridLines="0" showOutlineSymbols="0" zoomScale="105" zoomScaleNormal="105" workbookViewId="0" topLeftCell="A1">
      <selection activeCell="A1" sqref="A1"/>
    </sheetView>
  </sheetViews>
  <sheetFormatPr defaultColWidth="8.88671875" defaultRowHeight="15"/>
  <cols>
    <col min="1" max="1" width="5.6640625" style="1" customWidth="1"/>
    <col min="2" max="2" width="1.66796875" style="1" customWidth="1"/>
    <col min="3" max="3" width="3.6640625" style="1" customWidth="1"/>
    <col min="4" max="4" width="29.6640625" style="1" customWidth="1"/>
    <col min="5" max="5" width="1.66796875" style="1" customWidth="1"/>
    <col min="6" max="7" width="10.6640625" style="1" customWidth="1"/>
    <col min="8" max="8" width="13.6640625" style="1" customWidth="1"/>
    <col min="9" max="9" width="11.6640625" style="1" customWidth="1"/>
    <col min="10" max="11" width="10.6640625" style="1" customWidth="1"/>
    <col min="12" max="12" width="12.6640625" style="1" customWidth="1"/>
    <col min="13" max="13" width="1.66796875" style="1" customWidth="1"/>
    <col min="14" max="16384" width="9.6640625" style="1" customWidth="1"/>
  </cols>
  <sheetData>
    <row r="1" spans="1:13" ht="34.5" customHeight="1">
      <c r="A1" s="70"/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</row>
    <row r="2" spans="1:3" ht="18">
      <c r="A2" s="70"/>
      <c r="B2" s="81" t="s">
        <v>0</v>
      </c>
      <c r="C2" s="38"/>
    </row>
    <row r="3" ht="15">
      <c r="A3" s="70"/>
    </row>
    <row r="4" spans="1:3" ht="18">
      <c r="A4" s="70"/>
      <c r="B4" s="4" t="s">
        <v>64</v>
      </c>
      <c r="C4" s="71"/>
    </row>
    <row r="5" spans="1:3" ht="18">
      <c r="A5" s="70"/>
      <c r="B5" s="4" t="s">
        <v>65</v>
      </c>
      <c r="C5" s="71"/>
    </row>
    <row r="6" ht="21" customHeight="1">
      <c r="A6" s="70"/>
    </row>
    <row r="7" spans="1:13" ht="54">
      <c r="A7" s="70"/>
      <c r="F7" s="72" t="s">
        <v>79</v>
      </c>
      <c r="G7" s="72" t="s">
        <v>80</v>
      </c>
      <c r="H7" s="72" t="s">
        <v>81</v>
      </c>
      <c r="I7" s="72" t="s">
        <v>82</v>
      </c>
      <c r="J7" s="72" t="s">
        <v>83</v>
      </c>
      <c r="K7" s="72" t="s">
        <v>84</v>
      </c>
      <c r="L7" s="73" t="s">
        <v>85</v>
      </c>
      <c r="M7" s="33"/>
    </row>
    <row r="8" spans="1:13" ht="18">
      <c r="A8" s="70"/>
      <c r="F8" s="15" t="s">
        <v>23</v>
      </c>
      <c r="G8" s="15" t="s">
        <v>23</v>
      </c>
      <c r="H8" s="15" t="s">
        <v>23</v>
      </c>
      <c r="I8" s="15" t="s">
        <v>23</v>
      </c>
      <c r="J8" s="15" t="s">
        <v>23</v>
      </c>
      <c r="K8" s="15" t="s">
        <v>23</v>
      </c>
      <c r="L8" s="15" t="s">
        <v>23</v>
      </c>
      <c r="M8" s="33"/>
    </row>
    <row r="9" spans="1:13" ht="15">
      <c r="A9" s="70"/>
      <c r="F9" s="17"/>
      <c r="G9" s="17"/>
      <c r="H9" s="17"/>
      <c r="I9" s="17"/>
      <c r="J9" s="17"/>
      <c r="K9" s="17"/>
      <c r="L9" s="17"/>
      <c r="M9" s="33"/>
    </row>
    <row r="10" spans="1:13" ht="18">
      <c r="A10" s="70"/>
      <c r="C10" s="24" t="s">
        <v>68</v>
      </c>
      <c r="D10" s="24"/>
      <c r="E10" s="24"/>
      <c r="F10" s="26">
        <v>41560</v>
      </c>
      <c r="G10" s="26">
        <v>25990</v>
      </c>
      <c r="H10" s="26">
        <v>2143</v>
      </c>
      <c r="I10" s="26">
        <v>0</v>
      </c>
      <c r="J10" s="26">
        <v>42399</v>
      </c>
      <c r="K10" s="26">
        <v>-529</v>
      </c>
      <c r="L10" s="26">
        <f>SUM(F10:K10)</f>
        <v>111563</v>
      </c>
      <c r="M10" s="33"/>
    </row>
    <row r="11" spans="1:13" ht="15">
      <c r="A11" s="70"/>
      <c r="F11" s="23"/>
      <c r="G11" s="23"/>
      <c r="H11" s="23"/>
      <c r="I11" s="23"/>
      <c r="J11" s="23"/>
      <c r="K11" s="23"/>
      <c r="L11" s="23"/>
      <c r="M11" s="33"/>
    </row>
    <row r="12" spans="1:13" ht="18.75">
      <c r="A12" s="70"/>
      <c r="C12" s="74" t="s">
        <v>69</v>
      </c>
      <c r="D12" s="74"/>
      <c r="F12" s="23"/>
      <c r="G12" s="23"/>
      <c r="H12" s="23"/>
      <c r="I12" s="23"/>
      <c r="J12" s="23"/>
      <c r="K12" s="23"/>
      <c r="L12" s="23"/>
      <c r="M12" s="33"/>
    </row>
    <row r="13" spans="1:13" ht="18.75">
      <c r="A13" s="70"/>
      <c r="C13" s="74"/>
      <c r="D13" s="74" t="s">
        <v>77</v>
      </c>
      <c r="F13" s="23"/>
      <c r="G13" s="23"/>
      <c r="H13" s="23"/>
      <c r="I13" s="23"/>
      <c r="J13" s="23"/>
      <c r="K13" s="23"/>
      <c r="L13" s="23"/>
      <c r="M13" s="33"/>
    </row>
    <row r="14" spans="1:13" ht="6" customHeight="1">
      <c r="A14" s="70"/>
      <c r="F14" s="23"/>
      <c r="G14" s="23"/>
      <c r="H14" s="23"/>
      <c r="I14" s="23"/>
      <c r="J14" s="23"/>
      <c r="K14" s="23"/>
      <c r="L14" s="23"/>
      <c r="M14" s="33"/>
    </row>
    <row r="15" spans="1:13" ht="15">
      <c r="A15" s="70"/>
      <c r="F15" s="23"/>
      <c r="G15" s="23"/>
      <c r="H15" s="23"/>
      <c r="I15" s="23"/>
      <c r="J15" s="23"/>
      <c r="K15" s="23"/>
      <c r="L15" s="23"/>
      <c r="M15" s="33"/>
    </row>
    <row r="16" spans="1:13" ht="21" customHeight="1">
      <c r="A16" s="70"/>
      <c r="C16" s="24" t="s">
        <v>13</v>
      </c>
      <c r="D16" s="24"/>
      <c r="E16" s="24"/>
      <c r="F16" s="26" t="s">
        <v>4</v>
      </c>
      <c r="G16" s="26"/>
      <c r="H16" s="26"/>
      <c r="I16" s="26"/>
      <c r="J16" s="26">
        <v>6506</v>
      </c>
      <c r="K16" s="26"/>
      <c r="L16" s="26">
        <f>SUM(F16:K16)</f>
        <v>6506</v>
      </c>
      <c r="M16" s="33"/>
    </row>
    <row r="17" spans="1:13" ht="15">
      <c r="A17" s="70"/>
      <c r="C17" s="75"/>
      <c r="D17" s="75"/>
      <c r="E17" s="75"/>
      <c r="F17" s="28"/>
      <c r="G17" s="28"/>
      <c r="H17" s="28"/>
      <c r="I17" s="28"/>
      <c r="J17" s="28"/>
      <c r="K17" s="28"/>
      <c r="L17" s="28"/>
      <c r="M17" s="33"/>
    </row>
    <row r="18" spans="1:13" ht="21" customHeight="1">
      <c r="A18" s="70"/>
      <c r="C18" s="24" t="s">
        <v>70</v>
      </c>
      <c r="D18" s="24"/>
      <c r="E18" s="24"/>
      <c r="F18" s="26" t="s">
        <v>4</v>
      </c>
      <c r="G18" s="26"/>
      <c r="H18" s="26"/>
      <c r="I18" s="26"/>
      <c r="J18" s="26">
        <v>0</v>
      </c>
      <c r="K18" s="26"/>
      <c r="L18" s="26">
        <f>SUM(F18:K18)</f>
        <v>0</v>
      </c>
      <c r="M18" s="33"/>
    </row>
    <row r="19" spans="1:13" ht="15">
      <c r="A19" s="70"/>
      <c r="F19" s="23"/>
      <c r="G19" s="23"/>
      <c r="H19" s="23"/>
      <c r="I19" s="23"/>
      <c r="J19" s="23"/>
      <c r="K19" s="23"/>
      <c r="L19" s="23"/>
      <c r="M19" s="33"/>
    </row>
    <row r="20" spans="1:13" ht="21" customHeight="1">
      <c r="A20" s="70"/>
      <c r="C20" s="24" t="s">
        <v>71</v>
      </c>
      <c r="D20" s="24"/>
      <c r="E20" s="24"/>
      <c r="F20" s="26">
        <v>315</v>
      </c>
      <c r="G20" s="26">
        <v>302</v>
      </c>
      <c r="H20" s="26"/>
      <c r="I20" s="26"/>
      <c r="J20" s="26"/>
      <c r="K20" s="26"/>
      <c r="L20" s="26">
        <f>SUM(F20:K20)</f>
        <v>617</v>
      </c>
      <c r="M20" s="33"/>
    </row>
    <row r="21" spans="1:13" ht="15">
      <c r="A21" s="70"/>
      <c r="C21" s="75"/>
      <c r="D21" s="75"/>
      <c r="E21" s="75"/>
      <c r="F21" s="28"/>
      <c r="G21" s="28"/>
      <c r="H21" s="28"/>
      <c r="I21" s="28"/>
      <c r="J21" s="28"/>
      <c r="K21" s="28"/>
      <c r="L21" s="28"/>
      <c r="M21" s="33"/>
    </row>
    <row r="22" spans="1:13" ht="21" customHeight="1">
      <c r="A22" s="70"/>
      <c r="C22" s="24" t="s">
        <v>72</v>
      </c>
      <c r="D22" s="24"/>
      <c r="E22" s="24"/>
      <c r="F22" s="26" t="s">
        <v>4</v>
      </c>
      <c r="G22" s="26"/>
      <c r="H22" s="26"/>
      <c r="I22" s="26"/>
      <c r="J22" s="26"/>
      <c r="K22" s="26">
        <v>-725</v>
      </c>
      <c r="L22" s="26">
        <f>SUM(F22:K22)</f>
        <v>-725</v>
      </c>
      <c r="M22" s="33"/>
    </row>
    <row r="23" spans="1:13" ht="15">
      <c r="A23" s="70"/>
      <c r="F23" s="23"/>
      <c r="G23" s="23"/>
      <c r="H23" s="23"/>
      <c r="I23" s="23"/>
      <c r="J23" s="23"/>
      <c r="K23" s="23"/>
      <c r="L23" s="23"/>
      <c r="M23" s="33"/>
    </row>
    <row r="24" spans="1:13" ht="15">
      <c r="A24" s="70"/>
      <c r="F24" s="76"/>
      <c r="G24" s="77"/>
      <c r="H24" s="77"/>
      <c r="I24" s="77"/>
      <c r="J24" s="77"/>
      <c r="K24" s="77"/>
      <c r="L24" s="77"/>
      <c r="M24" s="8"/>
    </row>
    <row r="25" spans="1:13" ht="21" customHeight="1">
      <c r="A25" s="70"/>
      <c r="C25" s="4" t="s">
        <v>73</v>
      </c>
      <c r="D25" s="4"/>
      <c r="E25" s="4"/>
      <c r="F25" s="18">
        <f aca="true" t="shared" si="0" ref="F25:L25">SUM(F10:F23)</f>
        <v>41875</v>
      </c>
      <c r="G25" s="19">
        <f t="shared" si="0"/>
        <v>26292</v>
      </c>
      <c r="H25" s="19">
        <f t="shared" si="0"/>
        <v>2143</v>
      </c>
      <c r="I25" s="19">
        <f t="shared" si="0"/>
        <v>0</v>
      </c>
      <c r="J25" s="19">
        <f t="shared" si="0"/>
        <v>48905</v>
      </c>
      <c r="K25" s="19">
        <f t="shared" si="0"/>
        <v>-1254</v>
      </c>
      <c r="L25" s="19">
        <f t="shared" si="0"/>
        <v>117961</v>
      </c>
      <c r="M25" s="8"/>
    </row>
    <row r="26" spans="1:13" ht="15">
      <c r="A26" s="70"/>
      <c r="F26" s="22"/>
      <c r="G26" s="23"/>
      <c r="H26" s="23"/>
      <c r="I26" s="23"/>
      <c r="J26" s="23"/>
      <c r="K26" s="23"/>
      <c r="L26" s="23"/>
      <c r="M26" s="8"/>
    </row>
    <row r="27" spans="1:13" ht="15">
      <c r="A27" s="70"/>
      <c r="F27" s="77"/>
      <c r="G27" s="77"/>
      <c r="H27" s="77"/>
      <c r="I27" s="77"/>
      <c r="J27" s="77"/>
      <c r="K27" s="77"/>
      <c r="L27" s="77"/>
      <c r="M27" s="33"/>
    </row>
    <row r="28" spans="1:13" ht="21" customHeight="1">
      <c r="A28" s="70"/>
      <c r="C28" s="24" t="s">
        <v>74</v>
      </c>
      <c r="D28" s="24"/>
      <c r="E28" s="24"/>
      <c r="F28" s="26">
        <v>40710</v>
      </c>
      <c r="G28" s="26">
        <v>25174</v>
      </c>
      <c r="H28" s="26">
        <v>2143</v>
      </c>
      <c r="I28" s="26">
        <v>0</v>
      </c>
      <c r="J28" s="26">
        <v>31591</v>
      </c>
      <c r="K28" s="26">
        <v>0</v>
      </c>
      <c r="L28" s="26">
        <f>SUM(F28:J28)</f>
        <v>99618</v>
      </c>
      <c r="M28" s="33"/>
    </row>
    <row r="29" spans="1:13" ht="15">
      <c r="A29" s="70"/>
      <c r="F29" s="23"/>
      <c r="G29" s="23"/>
      <c r="H29" s="23"/>
      <c r="I29" s="23"/>
      <c r="J29" s="23"/>
      <c r="K29" s="23"/>
      <c r="L29" s="23"/>
      <c r="M29" s="33"/>
    </row>
    <row r="30" spans="1:13" ht="18.75">
      <c r="A30" s="70"/>
      <c r="C30" s="74" t="s">
        <v>69</v>
      </c>
      <c r="D30" s="74"/>
      <c r="F30" s="23"/>
      <c r="G30" s="23"/>
      <c r="H30" s="23"/>
      <c r="I30" s="23"/>
      <c r="J30" s="23"/>
      <c r="K30" s="23"/>
      <c r="L30" s="23"/>
      <c r="M30" s="33"/>
    </row>
    <row r="31" spans="1:13" ht="18.75">
      <c r="A31" s="70"/>
      <c r="C31" s="74"/>
      <c r="D31" s="74" t="s">
        <v>77</v>
      </c>
      <c r="F31" s="23"/>
      <c r="G31" s="23"/>
      <c r="H31" s="23"/>
      <c r="I31" s="23"/>
      <c r="J31" s="23"/>
      <c r="K31" s="23"/>
      <c r="L31" s="23" t="s">
        <v>4</v>
      </c>
      <c r="M31" s="33"/>
    </row>
    <row r="32" spans="1:13" ht="6" customHeight="1">
      <c r="A32" s="70"/>
      <c r="F32" s="23"/>
      <c r="G32" s="23"/>
      <c r="H32" s="23"/>
      <c r="I32" s="23"/>
      <c r="J32" s="23"/>
      <c r="K32" s="23"/>
      <c r="L32" s="23"/>
      <c r="M32" s="33"/>
    </row>
    <row r="33" spans="1:13" ht="21" customHeight="1">
      <c r="A33" s="70"/>
      <c r="D33" s="24" t="s">
        <v>78</v>
      </c>
      <c r="E33" s="24"/>
      <c r="F33" s="26" t="s">
        <v>4</v>
      </c>
      <c r="G33" s="26"/>
      <c r="H33" s="26"/>
      <c r="I33" s="26" t="s">
        <v>4</v>
      </c>
      <c r="J33" s="26"/>
      <c r="K33" s="26"/>
      <c r="L33" s="26">
        <f>SUM(F33:J33)</f>
        <v>0</v>
      </c>
      <c r="M33" s="33"/>
    </row>
    <row r="34" spans="1:13" ht="15">
      <c r="A34" s="70"/>
      <c r="C34" s="75"/>
      <c r="D34" s="75"/>
      <c r="E34" s="75"/>
      <c r="F34" s="28"/>
      <c r="G34" s="28"/>
      <c r="H34" s="28"/>
      <c r="I34" s="28"/>
      <c r="J34" s="28"/>
      <c r="K34" s="28"/>
      <c r="L34" s="28"/>
      <c r="M34" s="33"/>
    </row>
    <row r="35" spans="1:13" ht="21" customHeight="1">
      <c r="A35" s="70"/>
      <c r="C35" s="24" t="s">
        <v>13</v>
      </c>
      <c r="D35" s="24"/>
      <c r="E35" s="24"/>
      <c r="F35" s="26" t="s">
        <v>4</v>
      </c>
      <c r="G35" s="26"/>
      <c r="H35" s="26"/>
      <c r="I35" s="26"/>
      <c r="J35" s="26">
        <v>6063</v>
      </c>
      <c r="K35" s="26"/>
      <c r="L35" s="26">
        <f>SUM(F35:J35)</f>
        <v>6063</v>
      </c>
      <c r="M35" s="33"/>
    </row>
    <row r="36" spans="1:13" ht="15">
      <c r="A36" s="70"/>
      <c r="F36" s="23"/>
      <c r="G36" s="23"/>
      <c r="H36" s="23"/>
      <c r="I36" s="23"/>
      <c r="J36" s="23"/>
      <c r="K36" s="23"/>
      <c r="L36" s="23"/>
      <c r="M36" s="33"/>
    </row>
    <row r="37" spans="1:13" ht="21" customHeight="1">
      <c r="A37" s="70"/>
      <c r="C37" s="24" t="s">
        <v>75</v>
      </c>
      <c r="D37" s="24"/>
      <c r="E37" s="24"/>
      <c r="F37" s="26" t="s">
        <v>4</v>
      </c>
      <c r="G37" s="26"/>
      <c r="H37" s="26"/>
      <c r="I37" s="26"/>
      <c r="J37" s="26" t="s">
        <v>4</v>
      </c>
      <c r="K37" s="26"/>
      <c r="L37" s="26">
        <f>SUM(F37:J37)</f>
        <v>0</v>
      </c>
      <c r="M37" s="33"/>
    </row>
    <row r="38" spans="1:13" ht="15">
      <c r="A38" s="70"/>
      <c r="C38" s="75"/>
      <c r="D38" s="75"/>
      <c r="E38" s="75"/>
      <c r="F38" s="28"/>
      <c r="G38" s="28"/>
      <c r="H38" s="28"/>
      <c r="I38" s="28"/>
      <c r="J38" s="28"/>
      <c r="K38" s="28"/>
      <c r="L38" s="28"/>
      <c r="M38" s="33"/>
    </row>
    <row r="39" spans="1:13" ht="21" customHeight="1">
      <c r="A39" s="70"/>
      <c r="C39" s="24" t="s">
        <v>71</v>
      </c>
      <c r="D39" s="24"/>
      <c r="E39" s="24"/>
      <c r="F39" s="26">
        <v>85</v>
      </c>
      <c r="G39" s="26">
        <v>81</v>
      </c>
      <c r="H39" s="26"/>
      <c r="I39" s="26"/>
      <c r="J39" s="26"/>
      <c r="K39" s="26"/>
      <c r="L39" s="26">
        <f>SUM(F39:J39)</f>
        <v>166</v>
      </c>
      <c r="M39" s="33"/>
    </row>
    <row r="40" spans="1:13" ht="15">
      <c r="A40" s="70"/>
      <c r="C40" s="75"/>
      <c r="D40" s="75"/>
      <c r="E40" s="75"/>
      <c r="F40" s="28"/>
      <c r="G40" s="28"/>
      <c r="H40" s="28"/>
      <c r="I40" s="28"/>
      <c r="J40" s="28"/>
      <c r="K40" s="28"/>
      <c r="L40" s="28"/>
      <c r="M40" s="33"/>
    </row>
    <row r="41" spans="1:13" ht="15">
      <c r="A41" s="70"/>
      <c r="F41" s="23"/>
      <c r="G41" s="23"/>
      <c r="H41" s="23"/>
      <c r="I41" s="23"/>
      <c r="J41" s="23"/>
      <c r="K41" s="23"/>
      <c r="L41" s="23"/>
      <c r="M41" s="33"/>
    </row>
    <row r="42" spans="1:13" ht="15">
      <c r="A42" s="70"/>
      <c r="F42" s="23"/>
      <c r="G42" s="23"/>
      <c r="H42" s="23"/>
      <c r="I42" s="23"/>
      <c r="J42" s="23"/>
      <c r="K42" s="23"/>
      <c r="L42" s="23"/>
      <c r="M42" s="33"/>
    </row>
    <row r="43" spans="1:13" ht="15">
      <c r="A43" s="70"/>
      <c r="F43" s="76"/>
      <c r="G43" s="77"/>
      <c r="H43" s="77"/>
      <c r="I43" s="77"/>
      <c r="J43" s="77"/>
      <c r="K43" s="77"/>
      <c r="L43" s="77"/>
      <c r="M43" s="8"/>
    </row>
    <row r="44" spans="1:13" ht="21" customHeight="1">
      <c r="A44" s="70"/>
      <c r="C44" s="4" t="s">
        <v>76</v>
      </c>
      <c r="D44" s="4"/>
      <c r="E44" s="4"/>
      <c r="F44" s="18">
        <f aca="true" t="shared" si="1" ref="F44:K44">SUM(F28:F42)</f>
        <v>40795</v>
      </c>
      <c r="G44" s="19">
        <f t="shared" si="1"/>
        <v>25255</v>
      </c>
      <c r="H44" s="19">
        <f t="shared" si="1"/>
        <v>2143</v>
      </c>
      <c r="I44" s="19">
        <f t="shared" si="1"/>
        <v>0</v>
      </c>
      <c r="J44" s="19">
        <f t="shared" si="1"/>
        <v>37654</v>
      </c>
      <c r="K44" s="19">
        <f t="shared" si="1"/>
        <v>0</v>
      </c>
      <c r="L44" s="19">
        <f>SUM(F44:J44)</f>
        <v>105847</v>
      </c>
      <c r="M44" s="8"/>
    </row>
    <row r="45" spans="1:13" ht="15">
      <c r="A45" s="70"/>
      <c r="F45" s="22"/>
      <c r="G45" s="23"/>
      <c r="H45" s="23"/>
      <c r="I45" s="23"/>
      <c r="J45" s="23"/>
      <c r="K45" s="23"/>
      <c r="L45" s="23"/>
      <c r="M45" s="8"/>
    </row>
    <row r="46" spans="1:12" ht="15">
      <c r="A46" s="70"/>
      <c r="F46" s="35"/>
      <c r="G46" s="35"/>
      <c r="H46" s="35"/>
      <c r="I46" s="35"/>
      <c r="J46" s="35"/>
      <c r="K46" s="35"/>
      <c r="L46" s="35"/>
    </row>
    <row r="47" spans="1:2" ht="18">
      <c r="A47" s="70"/>
      <c r="B47" s="4" t="s">
        <v>66</v>
      </c>
    </row>
    <row r="48" spans="1:2" ht="18">
      <c r="A48" s="70"/>
      <c r="B48" s="4" t="s">
        <v>67</v>
      </c>
    </row>
    <row r="49" spans="1:13" ht="15">
      <c r="A49" s="70"/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</row>
  </sheetData>
  <printOptions horizontalCentered="1"/>
  <pageMargins left="0.35" right="0.37777777777777777" top="0.25" bottom="0.2777777777777778" header="0" footer="0"/>
  <pageSetup fitToHeight="1" fitToWidth="1" horizontalDpi="600" verticalDpi="600" orientation="portrait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47"/>
  <sheetViews>
    <sheetView showGridLines="0" showOutlineSymbols="0" zoomScale="105" zoomScaleNormal="105" workbookViewId="0" topLeftCell="A1">
      <selection activeCell="A1" sqref="A1"/>
    </sheetView>
  </sheetViews>
  <sheetFormatPr defaultColWidth="8.88671875" defaultRowHeight="15"/>
  <cols>
    <col min="1" max="1" width="7.6640625" style="1" customWidth="1"/>
    <col min="2" max="2" width="2.6640625" style="1" customWidth="1"/>
    <col min="3" max="3" width="54.6640625" style="1" customWidth="1"/>
    <col min="4" max="4" width="14.6640625" style="1" customWidth="1"/>
    <col min="5" max="5" width="12.88671875" style="1" customWidth="1"/>
    <col min="6" max="6" width="2.6640625" style="1" customWidth="1"/>
    <col min="7" max="16384" width="9.6640625" style="1" customWidth="1"/>
  </cols>
  <sheetData>
    <row r="1" ht="18">
      <c r="B1" s="81" t="s">
        <v>0</v>
      </c>
    </row>
    <row r="3" ht="18">
      <c r="B3" s="4" t="s">
        <v>86</v>
      </c>
    </row>
    <row r="4" ht="18">
      <c r="B4" s="4" t="s">
        <v>65</v>
      </c>
    </row>
    <row r="6" spans="4:5" ht="18">
      <c r="D6" s="73" t="s">
        <v>106</v>
      </c>
      <c r="E6" s="33"/>
    </row>
    <row r="7" spans="4:5" ht="18">
      <c r="D7" s="15" t="s">
        <v>23</v>
      </c>
      <c r="E7" s="33"/>
    </row>
    <row r="8" spans="4:5" ht="15">
      <c r="D8" s="17"/>
      <c r="E8" s="33"/>
    </row>
    <row r="9" spans="2:5" ht="18">
      <c r="B9" s="4" t="s">
        <v>87</v>
      </c>
      <c r="D9" s="19">
        <v>9897</v>
      </c>
      <c r="E9" s="33"/>
    </row>
    <row r="10" spans="4:5" ht="9" customHeight="1">
      <c r="D10" s="23"/>
      <c r="E10" s="33"/>
    </row>
    <row r="11" spans="2:5" ht="18">
      <c r="B11" s="4" t="s">
        <v>88</v>
      </c>
      <c r="D11" s="23"/>
      <c r="E11" s="33"/>
    </row>
    <row r="12" spans="4:5" ht="6" customHeight="1">
      <c r="D12" s="23"/>
      <c r="E12" s="33"/>
    </row>
    <row r="13" spans="3:5" ht="18">
      <c r="C13" s="24" t="s">
        <v>99</v>
      </c>
      <c r="D13" s="26">
        <v>3795</v>
      </c>
      <c r="E13" s="33"/>
    </row>
    <row r="14" spans="3:5" ht="18">
      <c r="C14" s="24" t="s">
        <v>100</v>
      </c>
      <c r="D14" s="26">
        <v>5997</v>
      </c>
      <c r="E14" s="33"/>
    </row>
    <row r="15" spans="3:5" ht="4.5" customHeight="1">
      <c r="C15" s="24"/>
      <c r="D15" s="23"/>
      <c r="E15" s="33"/>
    </row>
    <row r="16" spans="4:5" ht="6" customHeight="1">
      <c r="D16" s="28"/>
      <c r="E16" s="33"/>
    </row>
    <row r="17" spans="2:5" ht="18">
      <c r="B17" s="24" t="s">
        <v>89</v>
      </c>
      <c r="D17" s="26">
        <f>SUM(D9:D15)</f>
        <v>19689</v>
      </c>
      <c r="E17" s="33"/>
    </row>
    <row r="18" spans="4:5" ht="6" customHeight="1">
      <c r="D18" s="23"/>
      <c r="E18" s="33"/>
    </row>
    <row r="19" spans="3:5" ht="18">
      <c r="C19" s="24" t="s">
        <v>101</v>
      </c>
      <c r="D19" s="26">
        <v>7043</v>
      </c>
      <c r="E19" s="33"/>
    </row>
    <row r="20" spans="3:5" ht="18">
      <c r="C20" s="24" t="s">
        <v>102</v>
      </c>
      <c r="D20" s="26">
        <v>-9763</v>
      </c>
      <c r="E20" s="33"/>
    </row>
    <row r="21" spans="3:5" ht="18">
      <c r="C21" s="24" t="s">
        <v>103</v>
      </c>
      <c r="D21" s="26">
        <v>-1898</v>
      </c>
      <c r="E21" s="33"/>
    </row>
    <row r="22" spans="3:5" ht="6.75" customHeight="1">
      <c r="C22" s="24"/>
      <c r="D22" s="23"/>
      <c r="E22" s="33"/>
    </row>
    <row r="23" spans="4:5" ht="6.75" customHeight="1">
      <c r="D23" s="28"/>
      <c r="E23" s="33"/>
    </row>
    <row r="24" spans="2:5" ht="18">
      <c r="B24" s="4" t="s">
        <v>90</v>
      </c>
      <c r="C24" s="24"/>
      <c r="D24" s="19">
        <f>SUM(D17:D22)</f>
        <v>15071</v>
      </c>
      <c r="E24" s="33"/>
    </row>
    <row r="25" spans="4:5" ht="15">
      <c r="D25" s="23"/>
      <c r="E25" s="33"/>
    </row>
    <row r="26" spans="2:5" ht="18">
      <c r="B26" s="4" t="s">
        <v>91</v>
      </c>
      <c r="C26" s="24"/>
      <c r="D26" s="19">
        <v>-1302</v>
      </c>
      <c r="E26" s="33"/>
    </row>
    <row r="27" spans="4:5" ht="15">
      <c r="D27" s="23"/>
      <c r="E27" s="33"/>
    </row>
    <row r="28" spans="2:5" ht="18">
      <c r="B28" s="4" t="s">
        <v>92</v>
      </c>
      <c r="C28" s="24"/>
      <c r="D28" s="19">
        <v>-8355</v>
      </c>
      <c r="E28" s="33"/>
    </row>
    <row r="29" spans="4:5" ht="15">
      <c r="D29" s="23"/>
      <c r="E29" s="33"/>
    </row>
    <row r="30" spans="4:5" ht="15">
      <c r="D30" s="28"/>
      <c r="E30" s="33"/>
    </row>
    <row r="31" spans="2:5" ht="18">
      <c r="B31" s="24" t="s">
        <v>93</v>
      </c>
      <c r="C31" s="24"/>
      <c r="D31" s="26">
        <f>SUM(D24:D29)</f>
        <v>5414</v>
      </c>
      <c r="E31" s="33"/>
    </row>
    <row r="32" spans="4:5" ht="15">
      <c r="D32" s="23"/>
      <c r="E32" s="33"/>
    </row>
    <row r="33" spans="2:5" ht="18">
      <c r="B33" s="4" t="s">
        <v>94</v>
      </c>
      <c r="C33" s="24"/>
      <c r="D33" s="19">
        <v>-3919</v>
      </c>
      <c r="E33" s="33"/>
    </row>
    <row r="34" spans="2:5" ht="18">
      <c r="B34" s="24" t="s">
        <v>95</v>
      </c>
      <c r="C34" s="24"/>
      <c r="D34" s="26">
        <v>0</v>
      </c>
      <c r="E34" s="33"/>
    </row>
    <row r="35" spans="4:5" ht="15">
      <c r="D35" s="23"/>
      <c r="E35" s="33"/>
    </row>
    <row r="36" spans="4:5" ht="15">
      <c r="D36" s="28"/>
      <c r="E36" s="33"/>
    </row>
    <row r="37" spans="2:5" ht="18">
      <c r="B37" s="4" t="s">
        <v>96</v>
      </c>
      <c r="C37" s="24"/>
      <c r="D37" s="19">
        <f>SUM(D31:D35)</f>
        <v>1495</v>
      </c>
      <c r="E37" s="33"/>
    </row>
    <row r="38" spans="4:5" ht="15">
      <c r="D38" s="23"/>
      <c r="E38" s="33"/>
    </row>
    <row r="39" ht="15">
      <c r="D39" s="78"/>
    </row>
    <row r="40" spans="2:3" ht="18">
      <c r="B40" s="24" t="s">
        <v>97</v>
      </c>
      <c r="C40" s="24"/>
    </row>
    <row r="41" spans="2:4" ht="18">
      <c r="B41" s="24"/>
      <c r="C41" s="24" t="s">
        <v>104</v>
      </c>
      <c r="D41" s="79">
        <v>4302</v>
      </c>
    </row>
    <row r="42" spans="2:4" ht="18">
      <c r="B42" s="24"/>
      <c r="C42" s="24" t="s">
        <v>105</v>
      </c>
      <c r="D42" s="79">
        <v>-2807</v>
      </c>
    </row>
    <row r="43" ht="6.75" customHeight="1">
      <c r="D43" s="79"/>
    </row>
    <row r="44" ht="18">
      <c r="D44" s="80">
        <f>SUM(D41:D43)</f>
        <v>1495</v>
      </c>
    </row>
    <row r="45" ht="15">
      <c r="D45" s="75"/>
    </row>
    <row r="46" ht="18">
      <c r="B46" s="4" t="s">
        <v>98</v>
      </c>
    </row>
    <row r="47" ht="18">
      <c r="B47" s="4" t="s">
        <v>17</v>
      </c>
    </row>
  </sheetData>
  <printOptions horizontalCentered="1"/>
  <pageMargins left="0.35" right="0.37777777777777777" top="0.25" bottom="0.2777777777777778" header="0" footer="0"/>
  <pageSetup fitToHeight="1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